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S.ICTHIESI\Dropbox\federica cappai documenti\relazioni sindacali\2024_25\MOF da pagare\"/>
    </mc:Choice>
  </mc:AlternateContent>
  <bookViews>
    <workbookView xWindow="0" yWindow="0" windowWidth="19425" windowHeight="11025" tabRatio="500" activeTab="5"/>
  </bookViews>
  <sheets>
    <sheet name="OOOO" sheetId="1" r:id="rId1"/>
    <sheet name="FIS_25-26-" sheetId="2" r:id="rId2"/>
    <sheet name="funzioni strumentali" sheetId="3" r:id="rId3"/>
    <sheet name="agenda sud" sheetId="4" r:id="rId4"/>
    <sheet name="ore ed fisica" sheetId="5" r:id="rId5"/>
    <sheet name="ore sostit.colleghi assenti" sheetId="6" r:id="rId6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22" i="2" l="1"/>
  <c r="Q22" i="2"/>
  <c r="H13" i="2" l="1"/>
  <c r="F4" i="6" l="1"/>
  <c r="F3" i="6"/>
  <c r="L34" i="2" l="1"/>
  <c r="C15" i="6" l="1"/>
  <c r="F14" i="6"/>
  <c r="F13" i="6"/>
  <c r="F12" i="6"/>
  <c r="F11" i="6"/>
  <c r="F10" i="6"/>
  <c r="F9" i="6"/>
  <c r="F8" i="6"/>
  <c r="F7" i="6"/>
  <c r="F6" i="6"/>
  <c r="F5" i="6"/>
  <c r="F2" i="6"/>
  <c r="E2" i="5"/>
  <c r="B4" i="5" s="1"/>
  <c r="B5" i="5" s="1"/>
  <c r="D4" i="4"/>
  <c r="D3" i="4"/>
  <c r="D2" i="4"/>
  <c r="D5" i="4" s="1"/>
  <c r="B7" i="4" s="1"/>
  <c r="B8" i="4" s="1"/>
  <c r="D8" i="3"/>
  <c r="B11" i="3" s="1"/>
  <c r="B12" i="3" s="1"/>
  <c r="W49" i="2"/>
  <c r="V48" i="2"/>
  <c r="V49" i="2" s="1"/>
  <c r="V51" i="2" s="1"/>
  <c r="U48" i="2"/>
  <c r="U49" i="2" s="1"/>
  <c r="T48" i="2"/>
  <c r="S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W47" i="2"/>
  <c r="X47" i="2" s="1"/>
  <c r="W46" i="2"/>
  <c r="X46" i="2" s="1"/>
  <c r="W45" i="2"/>
  <c r="X45" i="2" s="1"/>
  <c r="W44" i="2"/>
  <c r="X44" i="2" s="1"/>
  <c r="W43" i="2"/>
  <c r="X43" i="2" s="1"/>
  <c r="W42" i="2"/>
  <c r="X42" i="2" s="1"/>
  <c r="W41" i="2"/>
  <c r="X41" i="2" s="1"/>
  <c r="W40" i="2"/>
  <c r="X40" i="2" s="1"/>
  <c r="W39" i="2"/>
  <c r="X39" i="2" s="1"/>
  <c r="W38" i="2"/>
  <c r="X38" i="2" s="1"/>
  <c r="W37" i="2"/>
  <c r="X37" i="2" s="1"/>
  <c r="W36" i="2"/>
  <c r="X36" i="2" s="1"/>
  <c r="X35" i="2"/>
  <c r="W35" i="2"/>
  <c r="W34" i="2"/>
  <c r="X34" i="2" s="1"/>
  <c r="W33" i="2"/>
  <c r="X33" i="2" s="1"/>
  <c r="W32" i="2"/>
  <c r="X32" i="2" s="1"/>
  <c r="W31" i="2"/>
  <c r="X31" i="2" s="1"/>
  <c r="X30" i="2"/>
  <c r="W30" i="2"/>
  <c r="R29" i="2"/>
  <c r="R48" i="2" s="1"/>
  <c r="W28" i="2"/>
  <c r="X28" i="2" s="1"/>
  <c r="W27" i="2"/>
  <c r="X27" i="2" s="1"/>
  <c r="W26" i="2"/>
  <c r="X26" i="2" s="1"/>
  <c r="W25" i="2"/>
  <c r="X25" i="2" s="1"/>
  <c r="W24" i="2"/>
  <c r="X24" i="2" s="1"/>
  <c r="W23" i="2"/>
  <c r="X23" i="2" s="1"/>
  <c r="W22" i="2"/>
  <c r="X22" i="2" s="1"/>
  <c r="W21" i="2"/>
  <c r="X21" i="2" s="1"/>
  <c r="W20" i="2"/>
  <c r="X20" i="2" s="1"/>
  <c r="W19" i="2"/>
  <c r="X19" i="2" s="1"/>
  <c r="W18" i="2"/>
  <c r="X18" i="2" s="1"/>
  <c r="W17" i="2"/>
  <c r="X17" i="2" s="1"/>
  <c r="W16" i="2"/>
  <c r="X16" i="2" s="1"/>
  <c r="W15" i="2"/>
  <c r="X15" i="2" s="1"/>
  <c r="W14" i="2"/>
  <c r="X14" i="2" s="1"/>
  <c r="W13" i="2"/>
  <c r="X13" i="2" s="1"/>
  <c r="W12" i="2"/>
  <c r="X12" i="2" s="1"/>
  <c r="W11" i="2"/>
  <c r="X11" i="2" s="1"/>
  <c r="X10" i="2"/>
  <c r="W10" i="2"/>
  <c r="W9" i="2"/>
  <c r="X9" i="2" s="1"/>
  <c r="W8" i="2"/>
  <c r="X8" i="2" s="1"/>
  <c r="W7" i="2"/>
  <c r="X7" i="2" s="1"/>
  <c r="W6" i="2"/>
  <c r="X6" i="2" s="1"/>
  <c r="W5" i="2"/>
  <c r="X5" i="2" s="1"/>
  <c r="W4" i="2"/>
  <c r="X4" i="2" s="1"/>
  <c r="W3" i="2"/>
  <c r="X3" i="2" s="1"/>
  <c r="D49" i="2" l="1"/>
  <c r="D51" i="2" s="1"/>
  <c r="F16" i="6"/>
  <c r="B18" i="6" s="1"/>
  <c r="B19" i="6" s="1"/>
  <c r="N49" i="2"/>
  <c r="N51" i="2" s="1"/>
  <c r="K49" i="2"/>
  <c r="K51" i="2" s="1"/>
  <c r="V52" i="2"/>
  <c r="U51" i="2"/>
  <c r="W29" i="2"/>
  <c r="X29" i="2" s="1"/>
  <c r="X48" i="2" s="1"/>
  <c r="Q56" i="2" s="1"/>
  <c r="Q57" i="2" l="1"/>
  <c r="Q59" i="2" s="1"/>
</calcChain>
</file>

<file path=xl/sharedStrings.xml><?xml version="1.0" encoding="utf-8"?>
<sst xmlns="http://schemas.openxmlformats.org/spreadsheetml/2006/main" count="118" uniqueCount="82">
  <si>
    <t>codice 39704971</t>
  </si>
  <si>
    <t>Staff dirigente collaboratori e referenti di plesso</t>
  </si>
  <si>
    <t>commissione glI</t>
  </si>
  <si>
    <t>Commissione SNV</t>
  </si>
  <si>
    <t>Commissione PTOF</t>
  </si>
  <si>
    <t>comm.ni continuita,  valutazione primaria</t>
  </si>
  <si>
    <t>comitato valutazione</t>
  </si>
  <si>
    <t>Commssione orario</t>
  </si>
  <si>
    <t>ccordinatori consigli di classe</t>
  </si>
  <si>
    <t>coordinatori ed civica</t>
  </si>
  <si>
    <t>ed.civica, referenti salute, invalsi, sport</t>
  </si>
  <si>
    <t>animatore e team digitale</t>
  </si>
  <si>
    <t>Ref. Indirizzo musicale e istruz domicilare</t>
  </si>
  <si>
    <t>referenti bullismo  e team</t>
  </si>
  <si>
    <t>tutor tirocinio e NEO IMMESSI</t>
  </si>
  <si>
    <t>Progetti ore funzionali trinity- mejlogu, relly. Orto sociale, canto gregoriano</t>
  </si>
  <si>
    <t>Ore totali € 17.50</t>
  </si>
  <si>
    <t>Totale</t>
  </si>
  <si>
    <t xml:space="preserve">codice </t>
  </si>
  <si>
    <t>comm.nE continuita</t>
  </si>
  <si>
    <t>coordinatori consigli di classe</t>
  </si>
  <si>
    <t xml:space="preserve"> referenti salute, sport, ED.CIVICA, VIAGGI</t>
  </si>
  <si>
    <t>animatore digitale</t>
  </si>
  <si>
    <t xml:space="preserve">Ref. Indirizzo musicale </t>
  </si>
  <si>
    <t>referente orientamento</t>
  </si>
  <si>
    <t>referente invalsi</t>
  </si>
  <si>
    <t>Progetti ore funzionali trinity, pnrr SCUOLA 4.0</t>
  </si>
  <si>
    <t>somma da pagare</t>
  </si>
  <si>
    <t>SPESI</t>
  </si>
  <si>
    <t>somma programmata</t>
  </si>
  <si>
    <t>supporto al ds</t>
  </si>
  <si>
    <t>somma progr.ta</t>
  </si>
  <si>
    <t>supporto didattica</t>
  </si>
  <si>
    <t>supporto organizz. didattica</t>
  </si>
  <si>
    <t xml:space="preserve">residuo </t>
  </si>
  <si>
    <t>residuo</t>
  </si>
  <si>
    <t>FIS DOCENTI</t>
  </si>
  <si>
    <t>totale spesa progetti</t>
  </si>
  <si>
    <t xml:space="preserve">CAPITOLO </t>
  </si>
  <si>
    <t xml:space="preserve">CODICE ELENCO </t>
  </si>
  <si>
    <t>DISPONIBILITA' PROGRAMMATA</t>
  </si>
  <si>
    <t>RESIDUI</t>
  </si>
  <si>
    <t>DISPONIBILITA NON PROGRAMMATA+RESIDUI</t>
  </si>
  <si>
    <t>relazione</t>
  </si>
  <si>
    <t>Inclusione</t>
  </si>
  <si>
    <t>sì</t>
  </si>
  <si>
    <t>PTOf</t>
  </si>
  <si>
    <t>Formazione</t>
  </si>
  <si>
    <t>si</t>
  </si>
  <si>
    <t>Continuità</t>
  </si>
  <si>
    <t>dispobilità</t>
  </si>
  <si>
    <t>spesa</t>
  </si>
  <si>
    <t>Residuo</t>
  </si>
  <si>
    <t>Progetto recupero</t>
  </si>
  <si>
    <t>ore</t>
  </si>
  <si>
    <t>importo orario</t>
  </si>
  <si>
    <t>torale spesa lordo dipendente</t>
  </si>
  <si>
    <t>TOTALE</t>
  </si>
  <si>
    <t>disponibilità</t>
  </si>
  <si>
    <t>AREE A RISCHIO 23 24</t>
  </si>
  <si>
    <t>non li abbiamo spesi</t>
  </si>
  <si>
    <t>2555/05</t>
  </si>
  <si>
    <t>CODICE ELENCO</t>
  </si>
  <si>
    <t xml:space="preserve">Professoressa Fiori </t>
  </si>
  <si>
    <t xml:space="preserve">n.ore </t>
  </si>
  <si>
    <t>Importo orario lordo dip</t>
  </si>
  <si>
    <t>importo orario lordo stato</t>
  </si>
  <si>
    <t>CAPITOLO</t>
  </si>
  <si>
    <t>2555/12</t>
  </si>
  <si>
    <t>ORE ECCEDENTI PRATICA SPORTIVA 24/25</t>
  </si>
  <si>
    <t>Nome</t>
  </si>
  <si>
    <t>Cognome</t>
  </si>
  <si>
    <t>ore svolte</t>
  </si>
  <si>
    <t>ordine di scuola</t>
  </si>
  <si>
    <t>totale</t>
  </si>
  <si>
    <t>secondaria</t>
  </si>
  <si>
    <t>importo orario secondaria</t>
  </si>
  <si>
    <t>primaria</t>
  </si>
  <si>
    <t>importo orario primaria</t>
  </si>
  <si>
    <t>chiedere importo orario a DSGA</t>
  </si>
  <si>
    <t>SOSTITUZIONE COLLEGHI ASSENTI</t>
  </si>
  <si>
    <t xml:space="preserve">CAPITOLO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</si>
</sst>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&quot;€ &quot;#,##0.00"/>
    <numFmt numFmtId="165" formatCode="_-&quot;€ &quot;* #,##0.00_-;&quot;-€ &quot;* #,##0.00_-;_-&quot;€ &quot;* \-??_-;_-@_-"/>
    <numFmt numFmtId="166" formatCode="0.0"/>
    <numFmt numFmtId="167" formatCode="&quot;€ &quot;#,##0.000"/>
    <numFmt numFmtId="168" formatCode="&quot;€ &quot;#,##0.00;[Red]&quot;-€ &quot;#,##0.00"/>
    <numFmt numFmtId="169" formatCode="#,##0.00&quot; €&quot;;[Red]#,##0.00&quot; €&quot;"/>
    <numFmt numFmtId="170" formatCode="_-* #,##0.00_-;\-* #,##0.00_-;_-* \-??_-;_-@_-"/>
    <numFmt numFmtId="171" formatCode="_-* #,##0.00\ _€_-;\-* #,##0.00\ _€_-;_-* \-??\ _€_-;_-@_-"/>
    <numFmt numFmtId="172" formatCode="#,##0.00;[Red]#,##0.00"/>
    <numFmt numFmtId="173" formatCode="#,##0.00&quot; €&quot;"/>
  </numFmts>
  <fonts count="25" x14ac:knownFonts="1"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8"/>
      <name val="Arial"/>
      <family val="2"/>
      <charset val="1"/>
    </font>
    <font>
      <b/>
      <sz val="10"/>
      <name val="Arial"/>
      <family val="2"/>
      <charset val="1"/>
    </font>
    <font>
      <b/>
      <sz val="11"/>
      <name val="Calibri"/>
      <family val="2"/>
      <charset val="1"/>
    </font>
    <font>
      <b/>
      <sz val="8"/>
      <name val="Tahoma"/>
      <family val="2"/>
      <charset val="1"/>
    </font>
    <font>
      <sz val="10"/>
      <name val="Arial"/>
      <family val="2"/>
      <charset val="1"/>
    </font>
    <font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sz val="11"/>
      <color rgb="FFFF0000"/>
      <name val="Calibri"/>
      <family val="2"/>
      <charset val="1"/>
    </font>
    <font>
      <b/>
      <sz val="8"/>
      <color rgb="FFFF0000"/>
      <name val="Tahoma"/>
      <family val="2"/>
      <charset val="1"/>
    </font>
    <font>
      <b/>
      <i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70C0"/>
      <name val="Arial"/>
      <family val="2"/>
      <charset val="1"/>
    </font>
    <font>
      <b/>
      <sz val="10"/>
      <color rgb="FF0070C0"/>
      <name val="Arial"/>
      <family val="2"/>
      <charset val="1"/>
    </font>
    <font>
      <b/>
      <strike/>
      <sz val="10"/>
      <color rgb="FFFF0000"/>
      <name val="Calibri Light"/>
      <family val="2"/>
      <charset val="1"/>
    </font>
    <font>
      <strike/>
      <sz val="11"/>
      <color rgb="FFFF0000"/>
      <name val="Calibri Light"/>
      <family val="2"/>
      <charset val="1"/>
    </font>
    <font>
      <b/>
      <sz val="8"/>
      <color rgb="FFFF0000"/>
      <name val="Arial"/>
      <family val="2"/>
      <charset val="1"/>
    </font>
    <font>
      <b/>
      <strike/>
      <sz val="8"/>
      <color rgb="FFFF0000"/>
      <name val="Calibri Light"/>
      <family val="2"/>
      <charset val="1"/>
    </font>
    <font>
      <b/>
      <sz val="7"/>
      <color rgb="FFFF0000"/>
      <name val="Arial"/>
      <family val="2"/>
      <charset val="1"/>
    </font>
    <font>
      <b/>
      <sz val="12"/>
      <name val="Times New Roman"/>
      <family val="1"/>
      <charset val="1"/>
    </font>
    <font>
      <strike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trike/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92D050"/>
        <bgColor rgb="FFC0C0C0"/>
      </patternFill>
    </fill>
    <fill>
      <patternFill patternType="solid">
        <fgColor rgb="FFFFF200"/>
        <bgColor rgb="FFFFFF00"/>
      </patternFill>
    </fill>
    <fill>
      <patternFill patternType="solid">
        <fgColor theme="0"/>
        <bgColor rgb="FFFDEADA"/>
      </patternFill>
    </fill>
    <fill>
      <patternFill patternType="solid">
        <fgColor rgb="FFFFC000"/>
        <bgColor rgb="FFFF9900"/>
      </patternFill>
    </fill>
    <fill>
      <patternFill patternType="solid">
        <fgColor rgb="FF00B0F0"/>
        <bgColor rgb="FF33CCCC"/>
      </patternFill>
    </fill>
    <fill>
      <patternFill patternType="solid">
        <fgColor rgb="FFFDEADA"/>
        <bgColor rgb="FFFFFFFF"/>
      </patternFill>
    </fill>
    <fill>
      <patternFill patternType="solid">
        <fgColor rgb="FFB7DEE8"/>
        <bgColor rgb="FF9DC3E6"/>
      </patternFill>
    </fill>
    <fill>
      <patternFill patternType="solid">
        <fgColor theme="4" tint="0.39988402966399123"/>
        <bgColor rgb="FFC0C0C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70" fontId="24" fillId="0" borderId="0" applyBorder="0" applyProtection="0"/>
  </cellStyleXfs>
  <cellXfs count="222">
    <xf numFmtId="0" fontId="0" fillId="0" borderId="0" xfId="0"/>
    <xf numFmtId="0" fontId="0" fillId="0" borderId="0" xfId="0" applyAlignment="1" applyProtection="1"/>
    <xf numFmtId="0" fontId="0" fillId="2" borderId="0" xfId="0" applyFill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textRotation="90"/>
    </xf>
    <xf numFmtId="0" fontId="0" fillId="2" borderId="2" xfId="0" applyFill="1" applyBorder="1" applyAlignment="1" applyProtection="1">
      <alignment horizontal="center" textRotation="90"/>
    </xf>
    <xf numFmtId="0" fontId="2" fillId="2" borderId="3" xfId="0" applyFont="1" applyFill="1" applyBorder="1" applyAlignment="1" applyProtection="1">
      <alignment horizontal="center" textRotation="90" wrapText="1"/>
    </xf>
    <xf numFmtId="0" fontId="2" fillId="2" borderId="3" xfId="0" applyFont="1" applyFill="1" applyBorder="1" applyAlignment="1" applyProtection="1">
      <alignment horizontal="right" textRotation="90" wrapText="1"/>
    </xf>
    <xf numFmtId="0" fontId="3" fillId="2" borderId="3" xfId="0" applyFont="1" applyFill="1" applyBorder="1" applyAlignment="1" applyProtection="1">
      <alignment horizontal="center" textRotation="90" wrapText="1"/>
    </xf>
    <xf numFmtId="164" fontId="3" fillId="2" borderId="0" xfId="0" applyNumberFormat="1" applyFont="1" applyFill="1" applyBorder="1" applyAlignment="1" applyProtection="1">
      <alignment horizontal="right" textRotation="90"/>
    </xf>
    <xf numFmtId="0" fontId="0" fillId="2" borderId="0" xfId="0" applyFill="1" applyBorder="1" applyAlignment="1" applyProtection="1"/>
    <xf numFmtId="0" fontId="0" fillId="2" borderId="0" xfId="0" applyFill="1" applyAlignment="1" applyProtection="1"/>
    <xf numFmtId="0" fontId="4" fillId="2" borderId="4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/>
    <xf numFmtId="0" fontId="3" fillId="2" borderId="4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7" fillId="2" borderId="4" xfId="0" applyFont="1" applyFill="1" applyBorder="1" applyAlignment="1" applyProtection="1"/>
    <xf numFmtId="0" fontId="3" fillId="3" borderId="4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/>
    <xf numFmtId="165" fontId="4" fillId="2" borderId="4" xfId="0" applyNumberFormat="1" applyFont="1" applyFill="1" applyBorder="1" applyAlignment="1" applyProtection="1"/>
    <xf numFmtId="0" fontId="7" fillId="0" borderId="0" xfId="0" applyFont="1" applyAlignment="1" applyProtection="1"/>
    <xf numFmtId="0" fontId="4" fillId="0" borderId="4" xfId="0" applyFont="1" applyBorder="1" applyAlignment="1" applyProtection="1">
      <alignment horizontal="center"/>
    </xf>
    <xf numFmtId="0" fontId="5" fillId="0" borderId="4" xfId="0" applyFont="1" applyBorder="1" applyAlignment="1" applyProtection="1"/>
    <xf numFmtId="0" fontId="3" fillId="0" borderId="4" xfId="0" applyFont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/>
    <xf numFmtId="0" fontId="3" fillId="0" borderId="4" xfId="0" applyFont="1" applyBorder="1" applyAlignment="1" applyProtection="1"/>
    <xf numFmtId="165" fontId="4" fillId="0" borderId="4" xfId="0" applyNumberFormat="1" applyFont="1" applyBorder="1" applyAlignment="1" applyProtection="1"/>
    <xf numFmtId="0" fontId="3" fillId="4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5" fillId="5" borderId="4" xfId="0" applyFont="1" applyFill="1" applyBorder="1" applyAlignment="1" applyProtection="1"/>
    <xf numFmtId="0" fontId="3" fillId="5" borderId="4" xfId="0" applyFont="1" applyFill="1" applyBorder="1" applyAlignment="1" applyProtection="1">
      <alignment horizontal="center" vertical="center"/>
    </xf>
    <xf numFmtId="0" fontId="7" fillId="5" borderId="4" xfId="0" applyFont="1" applyFill="1" applyBorder="1" applyAlignment="1" applyProtection="1"/>
    <xf numFmtId="0" fontId="4" fillId="5" borderId="4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/>
    <xf numFmtId="165" fontId="4" fillId="5" borderId="4" xfId="0" applyNumberFormat="1" applyFont="1" applyFill="1" applyBorder="1" applyAlignment="1" applyProtection="1"/>
    <xf numFmtId="0" fontId="7" fillId="5" borderId="0" xfId="0" applyFont="1" applyFill="1" applyAlignment="1" applyProtection="1"/>
    <xf numFmtId="0" fontId="8" fillId="2" borderId="4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/>
    <xf numFmtId="0" fontId="8" fillId="3" borderId="4" xfId="0" applyFont="1" applyFill="1" applyBorder="1" applyAlignment="1" applyProtection="1">
      <alignment horizontal="center" vertical="center"/>
    </xf>
    <xf numFmtId="0" fontId="9" fillId="0" borderId="0" xfId="0" applyFont="1" applyAlignment="1" applyProtection="1"/>
    <xf numFmtId="0" fontId="4" fillId="0" borderId="4" xfId="0" applyFont="1" applyBorder="1" applyAlignment="1" applyProtection="1"/>
    <xf numFmtId="0" fontId="4" fillId="2" borderId="4" xfId="0" applyFont="1" applyFill="1" applyBorder="1" applyAlignment="1" applyProtection="1"/>
    <xf numFmtId="0" fontId="1" fillId="2" borderId="4" xfId="0" applyFont="1" applyFill="1" applyBorder="1" applyAlignment="1" applyProtection="1">
      <alignment horizontal="center"/>
    </xf>
    <xf numFmtId="0" fontId="10" fillId="2" borderId="4" xfId="0" applyFont="1" applyFill="1" applyBorder="1" applyAlignment="1" applyProtection="1"/>
    <xf numFmtId="0" fontId="1" fillId="2" borderId="4" xfId="0" applyFont="1" applyFill="1" applyBorder="1" applyAlignment="1" applyProtection="1"/>
    <xf numFmtId="0" fontId="8" fillId="2" borderId="4" xfId="0" applyFont="1" applyFill="1" applyBorder="1" applyAlignment="1" applyProtection="1"/>
    <xf numFmtId="0" fontId="8" fillId="0" borderId="4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/>
    <xf numFmtId="0" fontId="1" fillId="0" borderId="4" xfId="0" applyFont="1" applyBorder="1" applyAlignment="1" applyProtection="1"/>
    <xf numFmtId="0" fontId="9" fillId="2" borderId="4" xfId="0" applyFont="1" applyFill="1" applyBorder="1" applyAlignment="1" applyProtection="1">
      <alignment horizontal="center" vertical="center"/>
    </xf>
    <xf numFmtId="1" fontId="4" fillId="0" borderId="4" xfId="0" applyNumberFormat="1" applyFont="1" applyBorder="1" applyAlignment="1" applyProtection="1">
      <alignment horizontal="center"/>
    </xf>
    <xf numFmtId="1" fontId="5" fillId="0" borderId="4" xfId="0" applyNumberFormat="1" applyFont="1" applyBorder="1" applyAlignment="1" applyProtection="1"/>
    <xf numFmtId="1" fontId="3" fillId="0" borderId="4" xfId="0" applyNumberFormat="1" applyFont="1" applyBorder="1" applyAlignment="1" applyProtection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</xf>
    <xf numFmtId="1" fontId="4" fillId="0" borderId="4" xfId="0" applyNumberFormat="1" applyFont="1" applyBorder="1" applyAlignment="1" applyProtection="1"/>
    <xf numFmtId="1" fontId="3" fillId="0" borderId="3" xfId="0" applyNumberFormat="1" applyFont="1" applyBorder="1" applyAlignment="1" applyProtection="1">
      <alignment horizontal="center" vertical="center"/>
    </xf>
    <xf numFmtId="166" fontId="3" fillId="0" borderId="4" xfId="0" applyNumberFormat="1" applyFont="1" applyBorder="1" applyAlignment="1" applyProtection="1"/>
    <xf numFmtId="2" fontId="4" fillId="0" borderId="4" xfId="0" applyNumberFormat="1" applyFont="1" applyBorder="1" applyAlignment="1" applyProtection="1"/>
    <xf numFmtId="1" fontId="7" fillId="0" borderId="0" xfId="0" applyNumberFormat="1" applyFont="1" applyAlignment="1" applyProtection="1"/>
    <xf numFmtId="0" fontId="7" fillId="2" borderId="4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11" fillId="2" borderId="4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/>
    </xf>
    <xf numFmtId="0" fontId="10" fillId="0" borderId="4" xfId="0" applyFont="1" applyBorder="1" applyAlignment="1" applyProtection="1"/>
    <xf numFmtId="0" fontId="1" fillId="0" borderId="4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/>
    <xf numFmtId="0" fontId="12" fillId="3" borderId="4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1" fillId="0" borderId="0" xfId="0" applyFont="1" applyAlignment="1" applyProtection="1"/>
    <xf numFmtId="0" fontId="3" fillId="0" borderId="3" xfId="0" applyFont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0" fillId="5" borderId="0" xfId="0" applyFill="1" applyBorder="1" applyAlignment="1" applyProtection="1">
      <alignment horizontal="center"/>
    </xf>
    <xf numFmtId="0" fontId="13" fillId="3" borderId="5" xfId="0" applyFont="1" applyFill="1" applyBorder="1" applyAlignment="1" applyProtection="1"/>
    <xf numFmtId="0" fontId="13" fillId="3" borderId="6" xfId="0" applyFont="1" applyFill="1" applyBorder="1" applyAlignment="1" applyProtection="1"/>
    <xf numFmtId="0" fontId="13" fillId="3" borderId="7" xfId="0" applyFont="1" applyFill="1" applyBorder="1" applyAlignment="1" applyProtection="1"/>
    <xf numFmtId="0" fontId="14" fillId="3" borderId="5" xfId="0" applyFont="1" applyFill="1" applyBorder="1" applyAlignment="1" applyProtection="1"/>
    <xf numFmtId="0" fontId="14" fillId="3" borderId="0" xfId="0" applyFont="1" applyFill="1" applyBorder="1" applyAlignment="1" applyProtection="1"/>
    <xf numFmtId="0" fontId="14" fillId="3" borderId="6" xfId="0" applyFont="1" applyFill="1" applyBorder="1" applyAlignment="1" applyProtection="1"/>
    <xf numFmtId="0" fontId="14" fillId="3" borderId="7" xfId="0" applyFont="1" applyFill="1" applyBorder="1" applyAlignment="1" applyProtection="1"/>
    <xf numFmtId="0" fontId="14" fillId="3" borderId="8" xfId="0" applyFont="1" applyFill="1" applyBorder="1" applyAlignment="1" applyProtection="1"/>
    <xf numFmtId="0" fontId="13" fillId="3" borderId="9" xfId="0" applyFont="1" applyFill="1" applyBorder="1" applyAlignment="1" applyProtection="1"/>
    <xf numFmtId="165" fontId="3" fillId="5" borderId="10" xfId="0" applyNumberFormat="1" applyFont="1" applyFill="1" applyBorder="1" applyAlignment="1" applyProtection="1"/>
    <xf numFmtId="167" fontId="8" fillId="2" borderId="5" xfId="0" applyNumberFormat="1" applyFont="1" applyFill="1" applyBorder="1" applyAlignment="1" applyProtection="1"/>
    <xf numFmtId="0" fontId="8" fillId="2" borderId="7" xfId="0" applyFont="1" applyFill="1" applyBorder="1" applyAlignment="1" applyProtection="1"/>
    <xf numFmtId="0" fontId="9" fillId="2" borderId="11" xfId="0" applyFont="1" applyFill="1" applyBorder="1" applyAlignment="1" applyProtection="1">
      <alignment horizontal="center"/>
    </xf>
    <xf numFmtId="0" fontId="9" fillId="3" borderId="11" xfId="0" applyFont="1" applyFill="1" applyBorder="1" applyAlignment="1" applyProtection="1">
      <alignment horizontal="center"/>
    </xf>
    <xf numFmtId="164" fontId="8" fillId="6" borderId="5" xfId="0" applyNumberFormat="1" applyFont="1" applyFill="1" applyBorder="1" applyAlignment="1" applyProtection="1">
      <alignment horizontal="center"/>
    </xf>
    <xf numFmtId="0" fontId="9" fillId="6" borderId="6" xfId="0" applyFont="1" applyFill="1" applyBorder="1" applyAlignment="1" applyProtection="1">
      <alignment horizontal="center"/>
    </xf>
    <xf numFmtId="0" fontId="9" fillId="6" borderId="12" xfId="0" applyFont="1" applyFill="1" applyBorder="1" applyAlignment="1" applyProtection="1">
      <alignment horizontal="center"/>
    </xf>
    <xf numFmtId="164" fontId="8" fillId="7" borderId="5" xfId="0" applyNumberFormat="1" applyFont="1" applyFill="1" applyBorder="1" applyAlignment="1" applyProtection="1">
      <alignment horizontal="center"/>
    </xf>
    <xf numFmtId="0" fontId="8" fillId="7" borderId="6" xfId="0" applyFont="1" applyFill="1" applyBorder="1" applyAlignment="1" applyProtection="1">
      <alignment horizontal="center"/>
    </xf>
    <xf numFmtId="0" fontId="8" fillId="7" borderId="12" xfId="0" applyFont="1" applyFill="1" applyBorder="1" applyAlignment="1" applyProtection="1">
      <alignment horizontal="center"/>
    </xf>
    <xf numFmtId="0" fontId="8" fillId="7" borderId="13" xfId="0" applyFont="1" applyFill="1" applyBorder="1" applyAlignment="1" applyProtection="1">
      <alignment horizontal="center"/>
    </xf>
    <xf numFmtId="164" fontId="15" fillId="8" borderId="6" xfId="0" applyNumberFormat="1" applyFont="1" applyFill="1" applyBorder="1" applyAlignment="1" applyProtection="1"/>
    <xf numFmtId="0" fontId="16" fillId="8" borderId="7" xfId="0" applyFont="1" applyFill="1" applyBorder="1" applyAlignment="1" applyProtection="1"/>
    <xf numFmtId="164" fontId="8" fillId="9" borderId="8" xfId="0" applyNumberFormat="1" applyFont="1" applyFill="1" applyBorder="1" applyAlignment="1" applyProtection="1"/>
    <xf numFmtId="164" fontId="0" fillId="0" borderId="0" xfId="0" applyNumberFormat="1" applyBorder="1" applyAlignment="1" applyProtection="1"/>
    <xf numFmtId="164" fontId="6" fillId="0" borderId="0" xfId="0" applyNumberFormat="1" applyFont="1" applyAlignment="1" applyProtection="1"/>
    <xf numFmtId="0" fontId="0" fillId="5" borderId="0" xfId="0" applyFill="1" applyAlignment="1" applyProtection="1">
      <alignment horizontal="center"/>
    </xf>
    <xf numFmtId="168" fontId="8" fillId="2" borderId="4" xfId="0" applyNumberFormat="1" applyFont="1" applyFill="1" applyBorder="1" applyAlignment="1" applyProtection="1"/>
    <xf numFmtId="0" fontId="8" fillId="2" borderId="4" xfId="0" applyFont="1" applyFill="1" applyBorder="1" applyAlignment="1" applyProtection="1">
      <alignment wrapText="1"/>
    </xf>
    <xf numFmtId="0" fontId="9" fillId="2" borderId="0" xfId="0" applyFont="1" applyFill="1" applyAlignment="1" applyProtection="1"/>
    <xf numFmtId="0" fontId="9" fillId="2" borderId="0" xfId="0" applyFont="1" applyFill="1" applyAlignment="1" applyProtection="1">
      <alignment horizontal="center"/>
    </xf>
    <xf numFmtId="0" fontId="9" fillId="3" borderId="0" xfId="0" applyFont="1" applyFill="1" applyAlignment="1" applyProtection="1">
      <alignment horizontal="center"/>
    </xf>
    <xf numFmtId="164" fontId="8" fillId="6" borderId="4" xfId="0" applyNumberFormat="1" applyFont="1" applyFill="1" applyBorder="1" applyAlignment="1" applyProtection="1">
      <alignment horizontal="center"/>
    </xf>
    <xf numFmtId="0" fontId="17" fillId="6" borderId="4" xfId="0" applyFont="1" applyFill="1" applyBorder="1" applyAlignment="1" applyProtection="1">
      <alignment horizontal="center" wrapText="1"/>
    </xf>
    <xf numFmtId="0" fontId="9" fillId="6" borderId="0" xfId="0" applyFont="1" applyFill="1" applyAlignment="1" applyProtection="1">
      <alignment horizontal="center" wrapText="1"/>
    </xf>
    <xf numFmtId="164" fontId="8" fillId="7" borderId="4" xfId="0" applyNumberFormat="1" applyFont="1" applyFill="1" applyBorder="1" applyAlignment="1" applyProtection="1">
      <alignment horizontal="center"/>
    </xf>
    <xf numFmtId="0" fontId="8" fillId="7" borderId="4" xfId="0" applyFont="1" applyFill="1" applyBorder="1" applyAlignment="1" applyProtection="1">
      <alignment horizontal="center" wrapText="1"/>
    </xf>
    <xf numFmtId="168" fontId="15" fillId="8" borderId="4" xfId="0" applyNumberFormat="1" applyFont="1" applyFill="1" applyBorder="1" applyAlignment="1" applyProtection="1"/>
    <xf numFmtId="0" fontId="18" fillId="8" borderId="4" xfId="0" applyFont="1" applyFill="1" applyBorder="1" applyAlignment="1" applyProtection="1">
      <alignment wrapText="1"/>
    </xf>
    <xf numFmtId="169" fontId="8" fillId="9" borderId="4" xfId="0" applyNumberFormat="1" applyFont="1" applyFill="1" applyBorder="1" applyAlignment="1" applyProtection="1"/>
    <xf numFmtId="164" fontId="0" fillId="0" borderId="0" xfId="0" applyNumberFormat="1" applyAlignment="1" applyProtection="1"/>
    <xf numFmtId="0" fontId="0" fillId="0" borderId="0" xfId="0" applyBorder="1" applyAlignment="1" applyProtection="1"/>
    <xf numFmtId="0" fontId="0" fillId="0" borderId="0" xfId="0" applyAlignment="1" applyProtection="1">
      <alignment horizontal="center"/>
    </xf>
    <xf numFmtId="169" fontId="8" fillId="2" borderId="4" xfId="0" applyNumberFormat="1" applyFont="1" applyFill="1" applyBorder="1" applyAlignment="1" applyProtection="1"/>
    <xf numFmtId="0" fontId="8" fillId="6" borderId="4" xfId="0" applyFont="1" applyFill="1" applyBorder="1" applyAlignment="1" applyProtection="1">
      <alignment horizontal="center"/>
    </xf>
    <xf numFmtId="0" fontId="9" fillId="6" borderId="11" xfId="0" applyFont="1" applyFill="1" applyBorder="1" applyAlignment="1" applyProtection="1">
      <alignment horizontal="center"/>
    </xf>
    <xf numFmtId="0" fontId="19" fillId="7" borderId="4" xfId="0" applyFont="1" applyFill="1" applyBorder="1" applyAlignment="1" applyProtection="1">
      <alignment horizontal="center"/>
    </xf>
    <xf numFmtId="0" fontId="8" fillId="7" borderId="11" xfId="0" applyFont="1" applyFill="1" applyBorder="1" applyAlignment="1" applyProtection="1">
      <alignment horizontal="center"/>
    </xf>
    <xf numFmtId="0" fontId="18" fillId="8" borderId="4" xfId="0" applyFont="1" applyFill="1" applyBorder="1" applyAlignment="1" applyProtection="1"/>
    <xf numFmtId="168" fontId="8" fillId="9" borderId="4" xfId="0" applyNumberFormat="1" applyFont="1" applyFill="1" applyBorder="1" applyAlignment="1" applyProtection="1"/>
    <xf numFmtId="0" fontId="0" fillId="0" borderId="0" xfId="0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/>
    </xf>
    <xf numFmtId="4" fontId="0" fillId="0" borderId="0" xfId="0" applyNumberFormat="1" applyBorder="1" applyAlignment="1" applyProtection="1">
      <alignment horizontal="center"/>
    </xf>
    <xf numFmtId="0" fontId="0" fillId="0" borderId="0" xfId="0" applyFont="1" applyBorder="1" applyAlignment="1" applyProtection="1"/>
    <xf numFmtId="165" fontId="3" fillId="5" borderId="0" xfId="0" applyNumberFormat="1" applyFont="1" applyFill="1" applyBorder="1" applyAlignment="1" applyProtection="1"/>
    <xf numFmtId="168" fontId="6" fillId="0" borderId="0" xfId="1" applyNumberFormat="1" applyFont="1" applyBorder="1" applyAlignment="1" applyProtection="1">
      <alignment horizontal="left"/>
    </xf>
    <xf numFmtId="168" fontId="6" fillId="0" borderId="0" xfId="1" applyNumberFormat="1" applyFont="1" applyBorder="1" applyAlignment="1" applyProtection="1">
      <alignment horizontal="center"/>
    </xf>
    <xf numFmtId="168" fontId="0" fillId="0" borderId="0" xfId="1" applyNumberFormat="1" applyFont="1" applyBorder="1" applyAlignment="1" applyProtection="1">
      <alignment horizontal="center"/>
    </xf>
    <xf numFmtId="0" fontId="20" fillId="0" borderId="0" xfId="0" applyFont="1" applyAlignment="1" applyProtection="1"/>
    <xf numFmtId="170" fontId="0" fillId="0" borderId="0" xfId="1" applyFont="1" applyBorder="1" applyAlignment="1" applyProtection="1"/>
    <xf numFmtId="164" fontId="6" fillId="0" borderId="14" xfId="0" applyNumberFormat="1" applyFont="1" applyBorder="1" applyAlignment="1" applyProtection="1"/>
    <xf numFmtId="168" fontId="6" fillId="0" borderId="15" xfId="1" applyNumberFormat="1" applyFont="1" applyBorder="1" applyAlignment="1" applyProtection="1">
      <alignment horizontal="center"/>
    </xf>
    <xf numFmtId="168" fontId="6" fillId="0" borderId="16" xfId="1" applyNumberFormat="1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168" fontId="6" fillId="0" borderId="17" xfId="1" applyNumberFormat="1" applyFont="1" applyBorder="1" applyAlignment="1" applyProtection="1">
      <alignment horizontal="center"/>
    </xf>
    <xf numFmtId="168" fontId="0" fillId="0" borderId="4" xfId="1" applyNumberFormat="1" applyFont="1" applyBorder="1" applyAlignment="1" applyProtection="1">
      <alignment horizontal="center"/>
    </xf>
    <xf numFmtId="164" fontId="3" fillId="5" borderId="18" xfId="0" applyNumberFormat="1" applyFont="1" applyFill="1" applyBorder="1" applyAlignment="1" applyProtection="1"/>
    <xf numFmtId="168" fontId="6" fillId="0" borderId="19" xfId="1" applyNumberFormat="1" applyFont="1" applyBorder="1" applyAlignment="1" applyProtection="1">
      <alignment horizontal="center"/>
    </xf>
    <xf numFmtId="168" fontId="0" fillId="0" borderId="20" xfId="1" applyNumberFormat="1" applyFont="1" applyBorder="1" applyAlignment="1" applyProtection="1">
      <alignment horizontal="center"/>
    </xf>
    <xf numFmtId="168" fontId="3" fillId="0" borderId="21" xfId="1" applyNumberFormat="1" applyFont="1" applyBorder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6" fillId="0" borderId="0" xfId="0" applyFont="1" applyBorder="1" applyAlignment="1" applyProtection="1"/>
    <xf numFmtId="0" fontId="3" fillId="0" borderId="0" xfId="0" applyFont="1" applyAlignment="1" applyProtection="1">
      <alignment horizontal="center"/>
    </xf>
    <xf numFmtId="168" fontId="3" fillId="0" borderId="0" xfId="1" applyNumberFormat="1" applyFont="1" applyBorder="1" applyAlignment="1" applyProtection="1">
      <alignment horizontal="center"/>
    </xf>
    <xf numFmtId="0" fontId="3" fillId="0" borderId="0" xfId="0" applyFont="1" applyBorder="1" applyAlignment="1" applyProtection="1"/>
    <xf numFmtId="164" fontId="6" fillId="0" borderId="0" xfId="0" applyNumberFormat="1" applyFont="1" applyBorder="1" applyAlignment="1" applyProtection="1"/>
    <xf numFmtId="168" fontId="0" fillId="0" borderId="0" xfId="0" applyNumberFormat="1" applyAlignment="1" applyProtection="1">
      <alignment horizontal="center"/>
    </xf>
    <xf numFmtId="165" fontId="0" fillId="5" borderId="0" xfId="0" applyNumberFormat="1" applyFill="1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center" textRotation="90"/>
    </xf>
    <xf numFmtId="0" fontId="12" fillId="2" borderId="4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171" fontId="13" fillId="3" borderId="6" xfId="0" applyNumberFormat="1" applyFont="1" applyFill="1" applyBorder="1" applyAlignment="1" applyProtection="1"/>
    <xf numFmtId="164" fontId="15" fillId="7" borderId="6" xfId="0" applyNumberFormat="1" applyFont="1" applyFill="1" applyBorder="1" applyAlignment="1" applyProtection="1"/>
    <xf numFmtId="0" fontId="16" fillId="7" borderId="7" xfId="0" applyFont="1" applyFill="1" applyBorder="1" applyAlignment="1" applyProtection="1"/>
    <xf numFmtId="164" fontId="8" fillId="10" borderId="8" xfId="0" applyNumberFormat="1" applyFont="1" applyFill="1" applyBorder="1" applyAlignment="1" applyProtection="1"/>
    <xf numFmtId="168" fontId="15" fillId="7" borderId="4" xfId="0" applyNumberFormat="1" applyFont="1" applyFill="1" applyBorder="1" applyAlignment="1" applyProtection="1"/>
    <xf numFmtId="0" fontId="18" fillId="7" borderId="4" xfId="0" applyFont="1" applyFill="1" applyBorder="1" applyAlignment="1" applyProtection="1">
      <alignment wrapText="1"/>
    </xf>
    <xf numFmtId="169" fontId="8" fillId="10" borderId="4" xfId="0" applyNumberFormat="1" applyFont="1" applyFill="1" applyBorder="1" applyAlignment="1" applyProtection="1"/>
    <xf numFmtId="169" fontId="8" fillId="10" borderId="0" xfId="0" applyNumberFormat="1" applyFont="1" applyFill="1" applyBorder="1" applyAlignment="1" applyProtection="1"/>
    <xf numFmtId="2" fontId="0" fillId="0" borderId="0" xfId="0" applyNumberFormat="1" applyAlignment="1" applyProtection="1"/>
    <xf numFmtId="0" fontId="18" fillId="7" borderId="4" xfId="0" applyFont="1" applyFill="1" applyBorder="1" applyAlignment="1" applyProtection="1"/>
    <xf numFmtId="168" fontId="8" fillId="10" borderId="4" xfId="0" applyNumberFormat="1" applyFont="1" applyFill="1" applyBorder="1" applyAlignment="1" applyProtection="1"/>
    <xf numFmtId="172" fontId="0" fillId="0" borderId="0" xfId="0" applyNumberFormat="1" applyAlignment="1" applyProtection="1"/>
    <xf numFmtId="0" fontId="9" fillId="10" borderId="0" xfId="0" applyFont="1" applyFill="1" applyAlignment="1" applyProtection="1">
      <alignment wrapText="1"/>
    </xf>
    <xf numFmtId="171" fontId="1" fillId="10" borderId="0" xfId="0" applyNumberFormat="1" applyFont="1" applyFill="1" applyBorder="1" applyAlignment="1" applyProtection="1"/>
    <xf numFmtId="168" fontId="9" fillId="0" borderId="0" xfId="1" applyNumberFormat="1" applyFont="1" applyBorder="1" applyAlignment="1" applyProtection="1">
      <alignment horizontal="center"/>
    </xf>
    <xf numFmtId="164" fontId="12" fillId="0" borderId="14" xfId="0" applyNumberFormat="1" applyFont="1" applyBorder="1" applyAlignment="1" applyProtection="1"/>
    <xf numFmtId="168" fontId="12" fillId="0" borderId="15" xfId="1" applyNumberFormat="1" applyFont="1" applyBorder="1" applyAlignment="1" applyProtection="1">
      <alignment horizontal="center"/>
    </xf>
    <xf numFmtId="168" fontId="12" fillId="0" borderId="16" xfId="1" applyNumberFormat="1" applyFont="1" applyBorder="1" applyAlignment="1" applyProtection="1">
      <alignment horizontal="center"/>
    </xf>
    <xf numFmtId="170" fontId="9" fillId="0" borderId="0" xfId="1" applyFont="1" applyBorder="1" applyAlignment="1" applyProtection="1"/>
    <xf numFmtId="0" fontId="9" fillId="0" borderId="0" xfId="0" applyFont="1" applyBorder="1" applyAlignment="1" applyProtection="1"/>
    <xf numFmtId="0" fontId="12" fillId="0" borderId="0" xfId="0" applyFont="1" applyBorder="1" applyAlignment="1" applyProtection="1">
      <alignment wrapText="1"/>
    </xf>
    <xf numFmtId="164" fontId="9" fillId="0" borderId="0" xfId="0" applyNumberFormat="1" applyFont="1" applyBorder="1" applyAlignment="1" applyProtection="1"/>
    <xf numFmtId="168" fontId="12" fillId="0" borderId="17" xfId="1" applyNumberFormat="1" applyFont="1" applyBorder="1" applyAlignment="1" applyProtection="1">
      <alignment horizontal="center"/>
    </xf>
    <xf numFmtId="168" fontId="9" fillId="0" borderId="4" xfId="1" applyNumberFormat="1" applyFont="1" applyBorder="1" applyAlignment="1" applyProtection="1">
      <alignment horizontal="center"/>
    </xf>
    <xf numFmtId="164" fontId="8" fillId="5" borderId="18" xfId="0" applyNumberFormat="1" applyFont="1" applyFill="1" applyBorder="1" applyAlignment="1" applyProtection="1"/>
    <xf numFmtId="168" fontId="12" fillId="0" borderId="19" xfId="1" applyNumberFormat="1" applyFont="1" applyBorder="1" applyAlignment="1" applyProtection="1">
      <alignment horizontal="center"/>
    </xf>
    <xf numFmtId="168" fontId="9" fillId="0" borderId="20" xfId="1" applyNumberFormat="1" applyFont="1" applyBorder="1" applyAlignment="1" applyProtection="1">
      <alignment horizontal="center"/>
    </xf>
    <xf numFmtId="168" fontId="8" fillId="0" borderId="21" xfId="1" applyNumberFormat="1" applyFont="1" applyBorder="1" applyAlignment="1" applyProtection="1">
      <alignment horizontal="center"/>
    </xf>
    <xf numFmtId="168" fontId="12" fillId="0" borderId="0" xfId="1" applyNumberFormat="1" applyFont="1" applyBorder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172" fontId="9" fillId="0" borderId="0" xfId="0" applyNumberFormat="1" applyFont="1" applyAlignment="1" applyProtection="1">
      <alignment horizontal="center"/>
    </xf>
    <xf numFmtId="0" fontId="12" fillId="0" borderId="0" xfId="0" applyFont="1" applyBorder="1" applyAlignment="1" applyProtection="1"/>
    <xf numFmtId="0" fontId="8" fillId="0" borderId="0" xfId="0" applyFont="1" applyBorder="1" applyAlignment="1" applyProtection="1"/>
    <xf numFmtId="164" fontId="12" fillId="0" borderId="0" xfId="0" applyNumberFormat="1" applyFont="1" applyBorder="1" applyAlignment="1" applyProtection="1"/>
    <xf numFmtId="168" fontId="9" fillId="0" borderId="0" xfId="0" applyNumberFormat="1" applyFont="1" applyAlignment="1" applyProtection="1">
      <alignment horizontal="center"/>
    </xf>
    <xf numFmtId="0" fontId="1" fillId="0" borderId="22" xfId="0" applyFont="1" applyBorder="1" applyAlignment="1" applyProtection="1"/>
    <xf numFmtId="0" fontId="7" fillId="0" borderId="4" xfId="0" applyFont="1" applyBorder="1" applyAlignment="1" applyProtection="1">
      <alignment wrapText="1"/>
    </xf>
    <xf numFmtId="0" fontId="21" fillId="0" borderId="4" xfId="0" applyFont="1" applyBorder="1" applyAlignment="1" applyProtection="1">
      <alignment wrapText="1"/>
    </xf>
    <xf numFmtId="173" fontId="7" fillId="0" borderId="4" xfId="0" applyNumberFormat="1" applyFont="1" applyBorder="1" applyAlignment="1" applyProtection="1"/>
    <xf numFmtId="0" fontId="0" fillId="0" borderId="4" xfId="0" applyBorder="1" applyAlignment="1" applyProtection="1"/>
    <xf numFmtId="0" fontId="0" fillId="2" borderId="4" xfId="0" applyFont="1" applyFill="1" applyBorder="1" applyAlignment="1" applyProtection="1"/>
    <xf numFmtId="173" fontId="0" fillId="2" borderId="4" xfId="0" applyNumberFormat="1" applyFill="1" applyBorder="1" applyAlignment="1" applyProtection="1"/>
    <xf numFmtId="0" fontId="22" fillId="0" borderId="0" xfId="0" applyFont="1" applyAlignment="1" applyProtection="1"/>
    <xf numFmtId="173" fontId="22" fillId="0" borderId="0" xfId="0" applyNumberFormat="1" applyFont="1" applyAlignment="1" applyProtection="1"/>
    <xf numFmtId="173" fontId="0" fillId="0" borderId="0" xfId="0" applyNumberFormat="1" applyAlignment="1" applyProtection="1"/>
    <xf numFmtId="0" fontId="22" fillId="0" borderId="0" xfId="0" applyFont="1" applyBorder="1" applyAlignment="1" applyProtection="1"/>
    <xf numFmtId="0" fontId="23" fillId="0" borderId="4" xfId="0" applyFont="1" applyBorder="1" applyAlignment="1" applyProtection="1">
      <alignment wrapText="1"/>
    </xf>
    <xf numFmtId="173" fontId="4" fillId="0" borderId="4" xfId="0" applyNumberFormat="1" applyFont="1" applyBorder="1" applyAlignment="1" applyProtection="1"/>
    <xf numFmtId="173" fontId="7" fillId="2" borderId="4" xfId="0" applyNumberFormat="1" applyFont="1" applyFill="1" applyBorder="1" applyAlignment="1" applyProtection="1"/>
    <xf numFmtId="0" fontId="4" fillId="0" borderId="0" xfId="0" applyFont="1" applyBorder="1" applyAlignment="1" applyProtection="1"/>
    <xf numFmtId="0" fontId="0" fillId="0" borderId="4" xfId="0" applyFont="1" applyBorder="1" applyAlignment="1" applyProtection="1"/>
    <xf numFmtId="173" fontId="9" fillId="2" borderId="4" xfId="0" applyNumberFormat="1" applyFont="1" applyFill="1" applyBorder="1" applyAlignment="1" applyProtection="1"/>
    <xf numFmtId="0" fontId="22" fillId="0" borderId="4" xfId="0" applyFont="1" applyBorder="1" applyAlignment="1" applyProtection="1"/>
    <xf numFmtId="173" fontId="9" fillId="3" borderId="4" xfId="0" applyNumberFormat="1" applyFont="1" applyFill="1" applyBorder="1" applyAlignment="1" applyProtection="1"/>
    <xf numFmtId="0" fontId="7" fillId="3" borderId="4" xfId="0" applyFont="1" applyFill="1" applyBorder="1" applyAlignment="1" applyProtection="1"/>
    <xf numFmtId="0" fontId="9" fillId="3" borderId="0" xfId="0" applyFont="1" applyFill="1" applyAlignment="1" applyProtection="1"/>
    <xf numFmtId="0" fontId="0" fillId="3" borderId="0" xfId="0" applyFill="1" applyAlignment="1" applyProtection="1"/>
    <xf numFmtId="0" fontId="7" fillId="2" borderId="0" xfId="0" applyFont="1" applyFill="1" applyAlignment="1" applyProtection="1"/>
    <xf numFmtId="165" fontId="4" fillId="0" borderId="4" xfId="0" applyNumberFormat="1" applyFont="1" applyBorder="1" applyAlignment="1" applyProtection="1">
      <alignment horizontal="left"/>
    </xf>
    <xf numFmtId="0" fontId="4" fillId="11" borderId="4" xfId="0" applyFont="1" applyFill="1" applyBorder="1" applyAlignment="1" applyProtection="1"/>
    <xf numFmtId="0" fontId="22" fillId="11" borderId="4" xfId="0" applyFont="1" applyFill="1" applyBorder="1" applyAlignment="1" applyProtection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70C0"/>
      <rgbColor rgb="FFB7DEE8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3"/>
  <sheetViews>
    <sheetView workbookViewId="0">
      <selection activeCell="F1" sqref="F1"/>
    </sheetView>
  </sheetViews>
  <sheetFormatPr defaultColWidth="8.7109375" defaultRowHeight="14.25" customHeight="1" x14ac:dyDescent="0.25"/>
  <cols>
    <col min="2" max="2" width="16.28515625" style="1" customWidth="1"/>
    <col min="3" max="3" width="18.7109375" style="1" customWidth="1"/>
    <col min="4" max="4" width="11.42578125" style="1" customWidth="1"/>
    <col min="8" max="8" width="8.7109375" style="1"/>
    <col min="11" max="11" width="10.140625" style="1" customWidth="1"/>
    <col min="14" max="14" width="22.28515625" style="1" customWidth="1"/>
    <col min="17" max="17" width="10.7109375" style="1" customWidth="1"/>
    <col min="18" max="18" width="9.140625" style="1" customWidth="1"/>
    <col min="19" max="19" width="9.7109375" style="1" customWidth="1"/>
    <col min="21" max="21" width="9.42578125" style="1" customWidth="1"/>
    <col min="22" max="22" width="10.5703125" style="1" customWidth="1"/>
    <col min="23" max="23" width="11.5703125" style="1" customWidth="1"/>
    <col min="24" max="24" width="9.7109375" style="1" customWidth="1"/>
    <col min="25" max="25" width="17.85546875" style="1" customWidth="1"/>
  </cols>
  <sheetData>
    <row r="1" spans="1:25" ht="98.25" x14ac:dyDescent="0.25">
      <c r="A1" s="2"/>
      <c r="B1" s="3" t="s">
        <v>0</v>
      </c>
      <c r="C1" s="4"/>
      <c r="D1" s="5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/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/>
      <c r="T1" s="6"/>
      <c r="U1" s="5" t="s">
        <v>15</v>
      </c>
      <c r="V1" s="7" t="s">
        <v>16</v>
      </c>
      <c r="W1" s="8" t="s">
        <v>17</v>
      </c>
      <c r="X1" s="9"/>
      <c r="Y1" s="10"/>
    </row>
    <row r="2" spans="1:25" s="19" customFormat="1" ht="15" x14ac:dyDescent="0.25">
      <c r="A2" s="11"/>
      <c r="B2" s="12"/>
      <c r="C2" s="12"/>
      <c r="D2" s="13"/>
      <c r="E2" s="13"/>
      <c r="F2" s="13"/>
      <c r="G2" s="13"/>
      <c r="H2" s="14"/>
      <c r="I2" s="13"/>
      <c r="J2" s="13"/>
      <c r="K2" s="13"/>
      <c r="L2" s="13"/>
      <c r="M2" s="13"/>
      <c r="N2" s="13"/>
      <c r="O2" s="15"/>
      <c r="P2" s="13"/>
      <c r="Q2" s="13"/>
      <c r="R2" s="13"/>
      <c r="S2" s="13"/>
      <c r="T2" s="13"/>
      <c r="U2" s="16"/>
      <c r="V2" s="17"/>
      <c r="W2" s="18"/>
      <c r="X2" s="12"/>
      <c r="Y2" s="12"/>
    </row>
    <row r="3" spans="1:25" s="19" customFormat="1" ht="15" x14ac:dyDescent="0.25">
      <c r="A3" s="20"/>
      <c r="B3" s="21"/>
      <c r="C3" s="21"/>
      <c r="D3" s="22"/>
      <c r="E3" s="22"/>
      <c r="F3" s="22"/>
      <c r="G3" s="22"/>
      <c r="H3" s="23"/>
      <c r="I3" s="22"/>
      <c r="J3" s="22"/>
      <c r="K3" s="22"/>
      <c r="L3" s="22"/>
      <c r="M3" s="22"/>
      <c r="N3" s="22"/>
      <c r="O3" s="24"/>
      <c r="P3" s="22"/>
      <c r="Q3" s="22"/>
      <c r="R3" s="22"/>
      <c r="S3" s="22"/>
      <c r="T3" s="22"/>
      <c r="U3" s="16"/>
      <c r="V3" s="25"/>
      <c r="W3" s="26"/>
      <c r="X3" s="21"/>
      <c r="Y3" s="21"/>
    </row>
    <row r="4" spans="1:25" s="19" customFormat="1" ht="15" x14ac:dyDescent="0.25">
      <c r="A4" s="11"/>
      <c r="B4" s="12"/>
      <c r="C4" s="12"/>
      <c r="D4" s="13"/>
      <c r="E4" s="13"/>
      <c r="F4" s="13"/>
      <c r="G4" s="13"/>
      <c r="H4" s="16"/>
      <c r="I4" s="27"/>
      <c r="J4" s="13"/>
      <c r="K4" s="13"/>
      <c r="L4" s="13"/>
      <c r="M4" s="13"/>
      <c r="N4" s="13"/>
      <c r="O4" s="15"/>
      <c r="P4" s="13"/>
      <c r="Q4" s="13"/>
      <c r="R4" s="13"/>
      <c r="S4" s="13"/>
      <c r="T4" s="28"/>
      <c r="U4" s="16"/>
      <c r="V4" s="17"/>
      <c r="W4" s="18"/>
      <c r="X4" s="12"/>
      <c r="Y4" s="12"/>
    </row>
    <row r="5" spans="1:25" s="1" customFormat="1" ht="15" x14ac:dyDescent="0.25">
      <c r="A5" s="20"/>
      <c r="B5" s="21"/>
      <c r="C5" s="21"/>
      <c r="D5" s="22"/>
      <c r="E5" s="22"/>
      <c r="F5" s="22"/>
      <c r="G5" s="22"/>
      <c r="H5" s="16"/>
      <c r="I5" s="22"/>
      <c r="J5" s="22"/>
      <c r="K5" s="22"/>
      <c r="L5" s="22"/>
      <c r="M5" s="22"/>
      <c r="N5" s="22"/>
      <c r="O5" s="24"/>
      <c r="P5" s="22"/>
      <c r="Q5" s="22"/>
      <c r="R5" s="22"/>
      <c r="S5" s="22"/>
      <c r="T5" s="29"/>
      <c r="U5" s="16"/>
      <c r="V5" s="25"/>
      <c r="W5" s="26"/>
      <c r="X5" s="21"/>
      <c r="Y5" s="21"/>
    </row>
    <row r="6" spans="1:25" s="19" customFormat="1" ht="15" x14ac:dyDescent="0.25">
      <c r="A6" s="11"/>
      <c r="B6" s="12"/>
      <c r="C6" s="12"/>
      <c r="D6" s="13"/>
      <c r="E6" s="13"/>
      <c r="F6" s="13"/>
      <c r="G6" s="13"/>
      <c r="H6" s="16"/>
      <c r="I6" s="13"/>
      <c r="J6" s="13"/>
      <c r="K6" s="13"/>
      <c r="L6" s="13"/>
      <c r="M6" s="13"/>
      <c r="N6" s="13"/>
      <c r="O6" s="15"/>
      <c r="P6" s="13"/>
      <c r="Q6" s="13"/>
      <c r="R6" s="13"/>
      <c r="S6" s="13"/>
      <c r="T6" s="28"/>
      <c r="U6" s="16"/>
      <c r="V6" s="17"/>
      <c r="W6" s="18"/>
      <c r="X6" s="12"/>
      <c r="Y6" s="12"/>
    </row>
    <row r="7" spans="1:25" s="36" customFormat="1" ht="15" x14ac:dyDescent="0.25">
      <c r="A7" s="20"/>
      <c r="B7" s="30"/>
      <c r="C7" s="30"/>
      <c r="D7" s="31"/>
      <c r="E7" s="31"/>
      <c r="F7" s="31"/>
      <c r="G7" s="31"/>
      <c r="H7" s="16"/>
      <c r="I7" s="31"/>
      <c r="J7" s="31"/>
      <c r="K7" s="31"/>
      <c r="L7" s="31"/>
      <c r="M7" s="31"/>
      <c r="N7" s="31"/>
      <c r="O7" s="32"/>
      <c r="P7" s="31"/>
      <c r="Q7" s="31"/>
      <c r="R7" s="31"/>
      <c r="S7" s="31"/>
      <c r="T7" s="33"/>
      <c r="U7" s="16"/>
      <c r="V7" s="34"/>
      <c r="W7" s="35"/>
      <c r="X7" s="30"/>
      <c r="Y7" s="30"/>
    </row>
    <row r="8" spans="1:25" s="19" customFormat="1" ht="15" x14ac:dyDescent="0.25">
      <c r="A8" s="11"/>
      <c r="B8" s="12"/>
      <c r="C8" s="12"/>
      <c r="D8" s="13"/>
      <c r="E8" s="13"/>
      <c r="F8" s="13"/>
      <c r="G8" s="13"/>
      <c r="H8" s="16"/>
      <c r="I8" s="13"/>
      <c r="J8" s="13"/>
      <c r="K8" s="13"/>
      <c r="L8" s="13"/>
      <c r="M8" s="13"/>
      <c r="N8" s="13"/>
      <c r="O8" s="15"/>
      <c r="P8" s="13"/>
      <c r="Q8" s="13"/>
      <c r="R8" s="13"/>
      <c r="S8" s="13"/>
      <c r="T8" s="28"/>
      <c r="U8" s="16"/>
      <c r="V8" s="17"/>
      <c r="W8" s="18"/>
      <c r="X8" s="12"/>
      <c r="Y8" s="12"/>
    </row>
    <row r="9" spans="1:25" s="36" customFormat="1" ht="15" x14ac:dyDescent="0.25">
      <c r="A9" s="20"/>
      <c r="B9" s="30"/>
      <c r="C9" s="30"/>
      <c r="D9" s="31"/>
      <c r="E9" s="31"/>
      <c r="F9" s="31"/>
      <c r="G9" s="31"/>
      <c r="H9" s="16"/>
      <c r="I9" s="31"/>
      <c r="J9" s="31"/>
      <c r="K9" s="31"/>
      <c r="L9" s="31"/>
      <c r="M9" s="31"/>
      <c r="N9" s="31"/>
      <c r="O9" s="32"/>
      <c r="P9" s="31"/>
      <c r="Q9" s="31"/>
      <c r="R9" s="31"/>
      <c r="S9" s="31"/>
      <c r="T9" s="33"/>
      <c r="U9" s="16"/>
      <c r="V9" s="34"/>
      <c r="W9" s="35"/>
      <c r="X9" s="30"/>
      <c r="Y9" s="30"/>
    </row>
    <row r="10" spans="1:25" s="40" customFormat="1" ht="15" x14ac:dyDescent="0.25">
      <c r="A10" s="11"/>
      <c r="B10" s="12"/>
      <c r="C10" s="12"/>
      <c r="D10" s="13"/>
      <c r="E10" s="13"/>
      <c r="F10" s="13"/>
      <c r="G10" s="13"/>
      <c r="H10" s="16"/>
      <c r="I10" s="37"/>
      <c r="J10" s="37"/>
      <c r="K10" s="37"/>
      <c r="L10" s="37"/>
      <c r="M10" s="37"/>
      <c r="N10" s="37"/>
      <c r="O10" s="38"/>
      <c r="P10" s="37"/>
      <c r="Q10" s="13"/>
      <c r="R10" s="37"/>
      <c r="S10" s="37"/>
      <c r="T10" s="37"/>
      <c r="U10" s="39"/>
      <c r="V10" s="17"/>
      <c r="W10" s="18"/>
      <c r="X10" s="12"/>
      <c r="Y10" s="12"/>
    </row>
    <row r="11" spans="1:25" s="19" customFormat="1" ht="15" x14ac:dyDescent="0.25">
      <c r="A11" s="20"/>
      <c r="B11" s="21"/>
      <c r="C11" s="21"/>
      <c r="D11" s="22"/>
      <c r="E11" s="22"/>
      <c r="F11" s="22"/>
      <c r="G11" s="22"/>
      <c r="H11" s="16"/>
      <c r="I11" s="22"/>
      <c r="J11" s="22"/>
      <c r="K11" s="22"/>
      <c r="L11" s="22"/>
      <c r="M11" s="22"/>
      <c r="N11" s="22"/>
      <c r="O11" s="24"/>
      <c r="P11" s="22"/>
      <c r="Q11" s="22"/>
      <c r="R11" s="22"/>
      <c r="S11" s="22"/>
      <c r="T11" s="22"/>
      <c r="U11" s="16"/>
      <c r="V11" s="25"/>
      <c r="W11" s="26"/>
      <c r="X11" s="21"/>
      <c r="Y11" s="21"/>
    </row>
    <row r="12" spans="1:25" s="19" customFormat="1" ht="15" x14ac:dyDescent="0.25">
      <c r="A12" s="11"/>
      <c r="B12" s="12"/>
      <c r="C12" s="12"/>
      <c r="D12" s="13"/>
      <c r="E12" s="13"/>
      <c r="F12" s="13"/>
      <c r="G12" s="13"/>
      <c r="H12" s="16"/>
      <c r="I12" s="13"/>
      <c r="J12" s="13"/>
      <c r="K12" s="13"/>
      <c r="L12" s="13"/>
      <c r="M12" s="13"/>
      <c r="N12" s="13"/>
      <c r="O12" s="15"/>
      <c r="P12" s="13"/>
      <c r="Q12" s="13"/>
      <c r="R12" s="13"/>
      <c r="S12" s="13"/>
      <c r="T12" s="13"/>
      <c r="U12" s="16"/>
      <c r="V12" s="17"/>
      <c r="W12" s="18"/>
      <c r="X12" s="12"/>
      <c r="Y12" s="12"/>
    </row>
    <row r="13" spans="1:25" s="19" customFormat="1" ht="15" x14ac:dyDescent="0.25">
      <c r="A13" s="20"/>
      <c r="B13" s="21"/>
      <c r="C13" s="21"/>
      <c r="D13" s="22"/>
      <c r="E13" s="22"/>
      <c r="F13" s="22"/>
      <c r="G13" s="22"/>
      <c r="H13" s="16"/>
      <c r="I13" s="22"/>
      <c r="J13" s="22"/>
      <c r="K13" s="22"/>
      <c r="L13" s="22"/>
      <c r="M13" s="22"/>
      <c r="N13" s="22"/>
      <c r="O13" s="24"/>
      <c r="P13" s="22"/>
      <c r="Q13" s="22"/>
      <c r="R13" s="22"/>
      <c r="S13" s="29"/>
      <c r="T13" s="41"/>
      <c r="U13" s="16"/>
      <c r="V13" s="25"/>
      <c r="W13" s="26"/>
      <c r="X13" s="21"/>
      <c r="Y13" s="21"/>
    </row>
    <row r="14" spans="1:25" s="19" customFormat="1" ht="15" x14ac:dyDescent="0.25">
      <c r="A14" s="11"/>
      <c r="B14" s="12"/>
      <c r="C14" s="12"/>
      <c r="D14" s="13"/>
      <c r="E14" s="13"/>
      <c r="F14" s="13"/>
      <c r="G14" s="13"/>
      <c r="H14" s="16"/>
      <c r="I14" s="13"/>
      <c r="J14" s="13"/>
      <c r="K14" s="13"/>
      <c r="L14" s="13"/>
      <c r="M14" s="13"/>
      <c r="N14" s="13"/>
      <c r="O14" s="15"/>
      <c r="P14" s="13"/>
      <c r="Q14" s="13"/>
      <c r="R14" s="13"/>
      <c r="S14" s="13"/>
      <c r="T14" s="42"/>
      <c r="U14" s="16"/>
      <c r="V14" s="17"/>
      <c r="W14" s="18"/>
      <c r="X14" s="12"/>
      <c r="Y14" s="12"/>
    </row>
    <row r="15" spans="1:25" s="19" customFormat="1" ht="15" x14ac:dyDescent="0.25">
      <c r="A15" s="20"/>
      <c r="B15" s="21"/>
      <c r="C15" s="21"/>
      <c r="D15" s="22"/>
      <c r="E15" s="22"/>
      <c r="F15" s="22"/>
      <c r="G15" s="22"/>
      <c r="H15" s="16"/>
      <c r="I15" s="22"/>
      <c r="J15" s="22"/>
      <c r="K15" s="22"/>
      <c r="L15" s="22"/>
      <c r="M15" s="22"/>
      <c r="N15" s="22"/>
      <c r="O15" s="20"/>
      <c r="P15" s="22"/>
      <c r="Q15" s="22"/>
      <c r="R15" s="22"/>
      <c r="S15" s="22"/>
      <c r="T15" s="41"/>
      <c r="U15" s="16"/>
      <c r="V15" s="25"/>
      <c r="W15" s="26"/>
      <c r="X15" s="21"/>
      <c r="Y15" s="21"/>
    </row>
    <row r="16" spans="1:25" s="40" customFormat="1" ht="15" x14ac:dyDescent="0.25">
      <c r="A16" s="43"/>
      <c r="B16" s="44"/>
      <c r="C16" s="44"/>
      <c r="D16" s="37"/>
      <c r="E16" s="37"/>
      <c r="F16" s="37"/>
      <c r="G16" s="37"/>
      <c r="H16" s="39"/>
      <c r="I16" s="37"/>
      <c r="J16" s="37"/>
      <c r="K16" s="37"/>
      <c r="L16" s="37"/>
      <c r="M16" s="37"/>
      <c r="N16" s="37"/>
      <c r="O16" s="38"/>
      <c r="P16" s="37"/>
      <c r="Q16" s="37"/>
      <c r="R16" s="37"/>
      <c r="S16" s="37"/>
      <c r="T16" s="45"/>
      <c r="U16" s="39"/>
      <c r="V16" s="46"/>
      <c r="W16" s="18"/>
      <c r="X16" s="12"/>
      <c r="Y16" s="12"/>
    </row>
    <row r="17" spans="1:25" s="40" customFormat="1" ht="15" x14ac:dyDescent="0.25">
      <c r="A17" s="20"/>
      <c r="B17" s="21"/>
      <c r="C17" s="21"/>
      <c r="D17" s="47"/>
      <c r="E17" s="47"/>
      <c r="F17" s="47"/>
      <c r="G17" s="47"/>
      <c r="H17" s="16"/>
      <c r="I17" s="47"/>
      <c r="J17" s="47"/>
      <c r="K17" s="47"/>
      <c r="L17" s="47"/>
      <c r="M17" s="47"/>
      <c r="N17" s="47"/>
      <c r="O17" s="48"/>
      <c r="P17" s="47"/>
      <c r="Q17" s="47"/>
      <c r="R17" s="47"/>
      <c r="S17" s="47"/>
      <c r="T17" s="49"/>
      <c r="U17" s="39"/>
      <c r="V17" s="25"/>
      <c r="W17" s="26"/>
      <c r="X17" s="21"/>
      <c r="Y17" s="21"/>
    </row>
    <row r="18" spans="1:25" s="19" customFormat="1" ht="15" x14ac:dyDescent="0.25">
      <c r="A18" s="11"/>
      <c r="B18" s="12"/>
      <c r="C18" s="12"/>
      <c r="D18" s="13"/>
      <c r="E18" s="13"/>
      <c r="F18" s="13"/>
      <c r="G18" s="13"/>
      <c r="H18" s="16"/>
      <c r="I18" s="13"/>
      <c r="J18" s="13"/>
      <c r="K18" s="13"/>
      <c r="L18" s="13"/>
      <c r="M18" s="13"/>
      <c r="N18" s="13"/>
      <c r="O18" s="15"/>
      <c r="P18" s="13"/>
      <c r="Q18" s="13"/>
      <c r="R18" s="13"/>
      <c r="S18" s="13"/>
      <c r="T18" s="42"/>
      <c r="U18" s="16"/>
      <c r="V18" s="17"/>
      <c r="W18" s="18"/>
      <c r="X18" s="12"/>
      <c r="Y18" s="12"/>
    </row>
    <row r="19" spans="1:25" s="19" customFormat="1" ht="15" x14ac:dyDescent="0.25">
      <c r="A19" s="20"/>
      <c r="B19" s="21"/>
      <c r="C19" s="21"/>
      <c r="D19" s="22"/>
      <c r="E19" s="22"/>
      <c r="F19" s="22"/>
      <c r="G19" s="22"/>
      <c r="H19" s="16"/>
      <c r="I19" s="22"/>
      <c r="J19" s="22"/>
      <c r="K19" s="22"/>
      <c r="L19" s="22"/>
      <c r="M19" s="22"/>
      <c r="N19" s="22"/>
      <c r="O19" s="24"/>
      <c r="P19" s="22"/>
      <c r="Q19" s="22"/>
      <c r="R19" s="22"/>
      <c r="S19" s="22"/>
      <c r="T19" s="41"/>
      <c r="U19" s="16"/>
      <c r="V19" s="25"/>
      <c r="W19" s="26"/>
      <c r="X19" s="21"/>
      <c r="Y19" s="21"/>
    </row>
    <row r="20" spans="1:25" ht="15" x14ac:dyDescent="0.25">
      <c r="A20" s="11"/>
      <c r="B20" s="12"/>
      <c r="C20" s="12"/>
      <c r="D20" s="13"/>
      <c r="E20" s="13"/>
      <c r="F20" s="13"/>
      <c r="G20" s="13"/>
      <c r="H20" s="16"/>
      <c r="I20" s="13"/>
      <c r="J20" s="13"/>
      <c r="K20" s="13"/>
      <c r="L20" s="37"/>
      <c r="M20" s="37"/>
      <c r="N20" s="13"/>
      <c r="O20" s="15"/>
      <c r="P20" s="13"/>
      <c r="Q20" s="13"/>
      <c r="R20" s="37"/>
      <c r="S20" s="50"/>
      <c r="T20" s="37"/>
      <c r="U20" s="39"/>
      <c r="V20" s="17"/>
      <c r="W20" s="18"/>
      <c r="X20" s="12"/>
      <c r="Y20" s="12"/>
    </row>
    <row r="21" spans="1:25" s="19" customFormat="1" ht="15" x14ac:dyDescent="0.25">
      <c r="A21" s="20"/>
      <c r="B21" s="21"/>
      <c r="C21" s="21"/>
      <c r="D21" s="22"/>
      <c r="E21" s="22"/>
      <c r="F21" s="22"/>
      <c r="G21" s="22"/>
      <c r="H21" s="16"/>
      <c r="I21" s="22"/>
      <c r="J21" s="22"/>
      <c r="K21" s="22"/>
      <c r="L21" s="22"/>
      <c r="M21" s="22"/>
      <c r="N21" s="22"/>
      <c r="O21" s="24"/>
      <c r="P21" s="22"/>
      <c r="Q21" s="22"/>
      <c r="R21" s="22"/>
      <c r="S21" s="22"/>
      <c r="T21" s="22"/>
      <c r="U21" s="16"/>
      <c r="V21" s="25"/>
      <c r="W21" s="26"/>
      <c r="X21" s="21"/>
      <c r="Y21" s="21"/>
    </row>
    <row r="22" spans="1:25" s="40" customFormat="1" ht="15" x14ac:dyDescent="0.25">
      <c r="A22" s="11"/>
      <c r="B22" s="12"/>
      <c r="C22" s="12"/>
      <c r="D22" s="13"/>
      <c r="E22" s="13"/>
      <c r="F22" s="13"/>
      <c r="G22" s="13"/>
      <c r="H22" s="16"/>
      <c r="I22" s="13"/>
      <c r="J22" s="13"/>
      <c r="K22" s="13"/>
      <c r="L22" s="13"/>
      <c r="M22" s="13"/>
      <c r="N22" s="13"/>
      <c r="O22" s="15"/>
      <c r="P22" s="13"/>
      <c r="Q22" s="13"/>
      <c r="R22" s="13"/>
      <c r="S22" s="13"/>
      <c r="T22" s="13"/>
      <c r="U22" s="16"/>
      <c r="V22" s="17"/>
      <c r="W22" s="18"/>
      <c r="X22" s="12"/>
      <c r="Y22" s="12"/>
    </row>
    <row r="23" spans="1:25" s="59" customFormat="1" ht="15" x14ac:dyDescent="0.25">
      <c r="A23" s="51"/>
      <c r="B23" s="52"/>
      <c r="C23" s="52"/>
      <c r="D23" s="53"/>
      <c r="E23" s="53"/>
      <c r="F23" s="53"/>
      <c r="G23" s="53"/>
      <c r="H23" s="54"/>
      <c r="I23" s="53"/>
      <c r="J23" s="53"/>
      <c r="K23" s="53"/>
      <c r="L23" s="53"/>
      <c r="M23" s="53"/>
      <c r="N23" s="53"/>
      <c r="O23" s="55"/>
      <c r="P23" s="53"/>
      <c r="Q23" s="53"/>
      <c r="R23" s="53"/>
      <c r="S23" s="53"/>
      <c r="T23" s="56"/>
      <c r="U23" s="54"/>
      <c r="V23" s="57"/>
      <c r="W23" s="58"/>
      <c r="X23" s="52"/>
      <c r="Y23" s="52"/>
    </row>
    <row r="24" spans="1:25" s="19" customFormat="1" ht="15" x14ac:dyDescent="0.25">
      <c r="A24" s="11"/>
      <c r="B24" s="12"/>
      <c r="C24" s="12"/>
      <c r="D24" s="13"/>
      <c r="E24" s="13"/>
      <c r="F24" s="13"/>
      <c r="G24" s="13"/>
      <c r="H24" s="16"/>
      <c r="I24" s="13"/>
      <c r="J24" s="13"/>
      <c r="K24" s="13"/>
      <c r="L24" s="13"/>
      <c r="M24" s="13"/>
      <c r="N24" s="13"/>
      <c r="O24" s="42"/>
      <c r="P24" s="13"/>
      <c r="Q24" s="13"/>
      <c r="R24" s="13"/>
      <c r="S24" s="60"/>
      <c r="T24" s="61"/>
      <c r="U24" s="16"/>
      <c r="V24" s="17"/>
      <c r="W24" s="18"/>
      <c r="X24" s="12"/>
      <c r="Y24" s="12"/>
    </row>
    <row r="25" spans="1:25" ht="15" x14ac:dyDescent="0.25">
      <c r="A25" s="20"/>
      <c r="B25" s="21"/>
      <c r="C25" s="21"/>
      <c r="D25" s="47"/>
      <c r="E25" s="47"/>
      <c r="F25" s="47"/>
      <c r="G25" s="47"/>
      <c r="H25" s="16"/>
      <c r="I25" s="47"/>
      <c r="J25" s="47"/>
      <c r="K25" s="47"/>
      <c r="L25" s="47"/>
      <c r="M25" s="47"/>
      <c r="N25" s="22"/>
      <c r="O25" s="49"/>
      <c r="P25" s="47"/>
      <c r="Q25" s="47"/>
      <c r="R25" s="47"/>
      <c r="S25" s="62"/>
      <c r="T25" s="63"/>
      <c r="U25" s="39"/>
      <c r="V25" s="25"/>
      <c r="W25" s="26"/>
      <c r="X25" s="21"/>
      <c r="Y25" s="21"/>
    </row>
    <row r="26" spans="1:25" s="40" customFormat="1" ht="15" x14ac:dyDescent="0.25">
      <c r="A26" s="11"/>
      <c r="B26" s="12"/>
      <c r="C26" s="12"/>
      <c r="D26" s="13"/>
      <c r="E26" s="13"/>
      <c r="F26" s="13"/>
      <c r="G26" s="13"/>
      <c r="H26" s="16"/>
      <c r="I26" s="13"/>
      <c r="J26" s="13"/>
      <c r="K26" s="13"/>
      <c r="L26" s="13"/>
      <c r="M26" s="13"/>
      <c r="N26" s="13"/>
      <c r="O26" s="42"/>
      <c r="P26" s="13"/>
      <c r="Q26" s="13"/>
      <c r="R26" s="13"/>
      <c r="S26" s="60"/>
      <c r="T26" s="61"/>
      <c r="U26" s="16"/>
      <c r="V26" s="17"/>
      <c r="W26" s="18"/>
      <c r="X26" s="12"/>
      <c r="Y26" s="12"/>
    </row>
    <row r="27" spans="1:25" ht="15" x14ac:dyDescent="0.25">
      <c r="A27" s="20"/>
      <c r="B27" s="21"/>
      <c r="C27" s="21"/>
      <c r="D27" s="22"/>
      <c r="E27" s="22"/>
      <c r="F27" s="22"/>
      <c r="G27" s="22"/>
      <c r="H27" s="16"/>
      <c r="I27" s="22"/>
      <c r="J27" s="22"/>
      <c r="K27" s="22"/>
      <c r="L27" s="22"/>
      <c r="M27" s="22"/>
      <c r="N27" s="22"/>
      <c r="O27" s="41"/>
      <c r="P27" s="22"/>
      <c r="Q27" s="22"/>
      <c r="R27" s="22"/>
      <c r="S27" s="22"/>
      <c r="T27" s="22"/>
      <c r="U27" s="16"/>
      <c r="V27" s="25"/>
      <c r="W27" s="26"/>
      <c r="X27" s="21"/>
      <c r="Y27" s="21"/>
    </row>
    <row r="28" spans="1:25" s="19" customFormat="1" ht="15" x14ac:dyDescent="0.25">
      <c r="A28" s="11"/>
      <c r="B28" s="12"/>
      <c r="C28" s="12"/>
      <c r="D28" s="13"/>
      <c r="E28" s="13"/>
      <c r="F28" s="13"/>
      <c r="G28" s="13"/>
      <c r="H28" s="16"/>
      <c r="I28" s="13"/>
      <c r="J28" s="13"/>
      <c r="K28" s="13"/>
      <c r="L28" s="13"/>
      <c r="M28" s="13"/>
      <c r="N28" s="13"/>
      <c r="O28" s="42"/>
      <c r="P28" s="13"/>
      <c r="Q28" s="13"/>
      <c r="R28" s="13"/>
      <c r="S28" s="13"/>
      <c r="T28" s="13"/>
      <c r="U28" s="16"/>
      <c r="V28" s="17"/>
      <c r="W28" s="18"/>
      <c r="X28" s="12"/>
      <c r="Y28" s="12"/>
    </row>
    <row r="29" spans="1:25" s="19" customFormat="1" ht="15" x14ac:dyDescent="0.25">
      <c r="A29" s="20"/>
      <c r="B29" s="21"/>
      <c r="C29" s="21"/>
      <c r="D29" s="22"/>
      <c r="E29" s="22"/>
      <c r="F29" s="22"/>
      <c r="G29" s="22"/>
      <c r="H29" s="16"/>
      <c r="I29" s="22"/>
      <c r="J29" s="22"/>
      <c r="K29" s="22"/>
      <c r="L29" s="22"/>
      <c r="M29" s="22"/>
      <c r="N29" s="22"/>
      <c r="O29" s="41"/>
      <c r="P29" s="22"/>
      <c r="Q29" s="22"/>
      <c r="R29" s="22"/>
      <c r="S29" s="22"/>
      <c r="T29" s="22"/>
      <c r="U29" s="16"/>
      <c r="V29" s="25"/>
      <c r="W29" s="26"/>
      <c r="X29" s="21"/>
      <c r="Y29" s="21"/>
    </row>
    <row r="30" spans="1:25" s="19" customFormat="1" ht="15" x14ac:dyDescent="0.25">
      <c r="A30" s="11"/>
      <c r="B30" s="12"/>
      <c r="C30" s="12"/>
      <c r="D30" s="13"/>
      <c r="E30" s="13"/>
      <c r="F30" s="13"/>
      <c r="G30" s="13"/>
      <c r="H30" s="16"/>
      <c r="I30" s="13"/>
      <c r="J30" s="13"/>
      <c r="K30" s="13"/>
      <c r="L30" s="13"/>
      <c r="M30" s="13"/>
      <c r="N30" s="13"/>
      <c r="O30" s="42"/>
      <c r="P30" s="13"/>
      <c r="Q30" s="13"/>
      <c r="R30" s="13"/>
      <c r="S30" s="13"/>
      <c r="T30" s="28"/>
      <c r="U30" s="16"/>
      <c r="V30" s="17"/>
      <c r="W30" s="18"/>
      <c r="X30" s="12"/>
      <c r="Y30" s="12"/>
    </row>
    <row r="31" spans="1:25" s="19" customFormat="1" ht="15" x14ac:dyDescent="0.25">
      <c r="A31" s="20"/>
      <c r="B31" s="21"/>
      <c r="C31" s="21"/>
      <c r="D31" s="22"/>
      <c r="E31" s="22"/>
      <c r="F31" s="22"/>
      <c r="G31" s="22"/>
      <c r="H31" s="16"/>
      <c r="I31" s="22"/>
      <c r="J31" s="22"/>
      <c r="K31" s="22"/>
      <c r="L31" s="22"/>
      <c r="M31" s="22"/>
      <c r="N31" s="22"/>
      <c r="O31" s="41"/>
      <c r="P31" s="22"/>
      <c r="Q31" s="22"/>
      <c r="R31" s="22"/>
      <c r="S31" s="22"/>
      <c r="T31" s="22"/>
      <c r="U31" s="16"/>
      <c r="V31" s="25"/>
      <c r="W31" s="26"/>
      <c r="X31" s="21"/>
      <c r="Y31" s="21"/>
    </row>
    <row r="32" spans="1:25" ht="15" x14ac:dyDescent="0.25">
      <c r="A32" s="11"/>
      <c r="B32" s="12"/>
      <c r="C32" s="12"/>
      <c r="D32" s="13"/>
      <c r="E32" s="13"/>
      <c r="F32" s="13"/>
      <c r="G32" s="13"/>
      <c r="H32" s="16"/>
      <c r="I32" s="13"/>
      <c r="J32" s="13"/>
      <c r="K32" s="13"/>
      <c r="L32" s="37"/>
      <c r="M32" s="37"/>
      <c r="N32" s="37"/>
      <c r="O32" s="45"/>
      <c r="P32" s="64"/>
      <c r="Q32" s="37"/>
      <c r="R32" s="37"/>
      <c r="S32" s="37"/>
      <c r="T32" s="65"/>
      <c r="U32" s="39"/>
      <c r="V32" s="17"/>
      <c r="W32" s="18"/>
      <c r="X32" s="12"/>
      <c r="Y32" s="12"/>
    </row>
    <row r="33" spans="1:25" s="40" customFormat="1" ht="15" x14ac:dyDescent="0.25">
      <c r="A33" s="66"/>
      <c r="B33" s="67"/>
      <c r="C33" s="67"/>
      <c r="D33" s="47"/>
      <c r="E33" s="47"/>
      <c r="F33" s="47"/>
      <c r="G33" s="47"/>
      <c r="H33" s="39"/>
      <c r="I33" s="47"/>
      <c r="J33" s="47"/>
      <c r="K33" s="47"/>
      <c r="L33" s="47"/>
      <c r="M33" s="47"/>
      <c r="N33" s="47"/>
      <c r="O33" s="49"/>
      <c r="P33" s="47"/>
      <c r="Q33" s="47"/>
      <c r="R33" s="47"/>
      <c r="S33" s="68"/>
      <c r="T33" s="47"/>
      <c r="U33" s="39"/>
      <c r="V33" s="69"/>
      <c r="W33" s="26"/>
      <c r="X33" s="21"/>
      <c r="Y33" s="21"/>
    </row>
    <row r="34" spans="1:25" s="19" customFormat="1" ht="15" x14ac:dyDescent="0.25">
      <c r="A34" s="11"/>
      <c r="B34" s="12"/>
      <c r="C34" s="12"/>
      <c r="D34" s="13"/>
      <c r="E34" s="13"/>
      <c r="F34" s="13"/>
      <c r="G34" s="13"/>
      <c r="H34" s="16"/>
      <c r="I34" s="13"/>
      <c r="J34" s="13"/>
      <c r="K34" s="13"/>
      <c r="L34" s="13"/>
      <c r="M34" s="13"/>
      <c r="N34" s="13"/>
      <c r="O34" s="42"/>
      <c r="P34" s="13"/>
      <c r="Q34" s="13"/>
      <c r="R34" s="13"/>
      <c r="S34" s="28"/>
      <c r="T34" s="13"/>
      <c r="U34" s="16"/>
      <c r="V34" s="17"/>
      <c r="W34" s="18"/>
      <c r="X34" s="12"/>
      <c r="Y34" s="12"/>
    </row>
    <row r="35" spans="1:25" s="19" customFormat="1" ht="15" x14ac:dyDescent="0.25">
      <c r="A35" s="20"/>
      <c r="B35" s="21"/>
      <c r="C35" s="21"/>
      <c r="D35" s="22"/>
      <c r="E35" s="22"/>
      <c r="F35" s="22"/>
      <c r="G35" s="22"/>
      <c r="H35" s="16"/>
      <c r="I35" s="22"/>
      <c r="J35" s="22"/>
      <c r="K35" s="22"/>
      <c r="L35" s="22"/>
      <c r="M35" s="22"/>
      <c r="N35" s="22"/>
      <c r="O35" s="24"/>
      <c r="P35" s="22"/>
      <c r="Q35" s="22"/>
      <c r="R35" s="22"/>
      <c r="S35" s="22"/>
      <c r="T35" s="29"/>
      <c r="U35" s="16"/>
      <c r="V35" s="25"/>
      <c r="W35" s="26"/>
      <c r="X35" s="21"/>
      <c r="Y35" s="21"/>
    </row>
    <row r="36" spans="1:25" ht="15" x14ac:dyDescent="0.25">
      <c r="A36" s="11"/>
      <c r="B36" s="12"/>
      <c r="C36" s="12"/>
      <c r="D36" s="37"/>
      <c r="E36" s="13"/>
      <c r="F36" s="37"/>
      <c r="G36" s="37"/>
      <c r="H36" s="70"/>
      <c r="I36" s="37"/>
      <c r="J36" s="37"/>
      <c r="K36" s="13"/>
      <c r="L36" s="37"/>
      <c r="M36" s="37"/>
      <c r="N36" s="37"/>
      <c r="O36" s="38"/>
      <c r="P36" s="13"/>
      <c r="Q36" s="13"/>
      <c r="R36" s="37"/>
      <c r="S36" s="37"/>
      <c r="T36" s="65"/>
      <c r="U36" s="39"/>
      <c r="V36" s="17"/>
      <c r="W36" s="18"/>
      <c r="X36" s="12"/>
      <c r="Y36" s="12"/>
    </row>
    <row r="37" spans="1:25" s="19" customFormat="1" ht="15" x14ac:dyDescent="0.25">
      <c r="A37" s="20"/>
      <c r="B37" s="21"/>
      <c r="C37" s="21"/>
      <c r="D37" s="22"/>
      <c r="E37" s="22"/>
      <c r="F37" s="22"/>
      <c r="G37" s="22"/>
      <c r="H37" s="16"/>
      <c r="I37" s="22"/>
      <c r="J37" s="22"/>
      <c r="K37" s="22"/>
      <c r="L37" s="22"/>
      <c r="M37" s="22"/>
      <c r="N37" s="22"/>
      <c r="O37" s="24"/>
      <c r="P37" s="22"/>
      <c r="Q37" s="22"/>
      <c r="R37" s="22"/>
      <c r="S37" s="22"/>
      <c r="T37" s="22"/>
      <c r="U37" s="16"/>
      <c r="V37" s="25"/>
      <c r="W37" s="26"/>
      <c r="X37" s="21"/>
      <c r="Y37" s="21"/>
    </row>
    <row r="38" spans="1:25" ht="15" x14ac:dyDescent="0.25">
      <c r="A38" s="11"/>
      <c r="B38" s="12"/>
      <c r="C38" s="12"/>
      <c r="D38" s="13"/>
      <c r="E38" s="13"/>
      <c r="F38" s="13"/>
      <c r="G38" s="13"/>
      <c r="H38" s="23"/>
      <c r="I38" s="13"/>
      <c r="J38" s="13"/>
      <c r="K38" s="13"/>
      <c r="L38" s="13"/>
      <c r="M38" s="13"/>
      <c r="N38" s="13"/>
      <c r="O38" s="15"/>
      <c r="P38" s="13"/>
      <c r="Q38" s="13"/>
      <c r="R38" s="13"/>
      <c r="S38" s="60"/>
      <c r="T38" s="13"/>
      <c r="U38" s="16"/>
      <c r="V38" s="17"/>
      <c r="W38" s="18"/>
      <c r="X38" s="12"/>
      <c r="Y38" s="12"/>
    </row>
    <row r="39" spans="1:25" ht="15" x14ac:dyDescent="0.25">
      <c r="A39" s="20"/>
      <c r="B39" s="21"/>
      <c r="C39" s="21"/>
      <c r="D39" s="22"/>
      <c r="E39" s="22"/>
      <c r="F39" s="22"/>
      <c r="G39" s="22"/>
      <c r="H39" s="23"/>
      <c r="I39" s="22"/>
      <c r="J39" s="22"/>
      <c r="K39" s="22"/>
      <c r="L39" s="22"/>
      <c r="M39" s="22"/>
      <c r="N39" s="22"/>
      <c r="O39" s="24"/>
      <c r="P39" s="22"/>
      <c r="Q39" s="22"/>
      <c r="R39" s="22"/>
      <c r="S39" s="71"/>
      <c r="T39" s="22"/>
      <c r="U39" s="16"/>
      <c r="V39" s="25"/>
      <c r="W39" s="26"/>
      <c r="X39" s="21"/>
      <c r="Y39" s="21"/>
    </row>
    <row r="40" spans="1:25" s="19" customFormat="1" ht="15" x14ac:dyDescent="0.25">
      <c r="A40" s="11"/>
      <c r="B40" s="12"/>
      <c r="C40" s="12"/>
      <c r="D40" s="13"/>
      <c r="E40" s="13"/>
      <c r="F40" s="13"/>
      <c r="G40" s="13"/>
      <c r="H40" s="23"/>
      <c r="I40" s="13"/>
      <c r="J40" s="13"/>
      <c r="K40" s="13"/>
      <c r="L40" s="13"/>
      <c r="M40" s="13"/>
      <c r="N40" s="13"/>
      <c r="O40" s="15"/>
      <c r="P40" s="13"/>
      <c r="Q40" s="13"/>
      <c r="R40" s="13"/>
      <c r="S40" s="60"/>
      <c r="T40" s="13"/>
      <c r="U40" s="16"/>
      <c r="V40" s="17"/>
      <c r="W40" s="18"/>
      <c r="X40" s="12"/>
      <c r="Y40" s="12"/>
    </row>
    <row r="41" spans="1:25" s="19" customFormat="1" ht="15" x14ac:dyDescent="0.25">
      <c r="A41" s="20"/>
      <c r="B41" s="21"/>
      <c r="C41" s="21"/>
      <c r="D41" s="22"/>
      <c r="E41" s="22"/>
      <c r="F41" s="22"/>
      <c r="G41" s="22"/>
      <c r="H41" s="16"/>
      <c r="I41" s="22"/>
      <c r="J41" s="22"/>
      <c r="K41" s="22"/>
      <c r="L41" s="22"/>
      <c r="M41" s="22"/>
      <c r="N41" s="22"/>
      <c r="O41" s="24"/>
      <c r="P41" s="22"/>
      <c r="Q41" s="22"/>
      <c r="R41" s="22"/>
      <c r="S41" s="71"/>
      <c r="T41" s="22"/>
      <c r="U41" s="16"/>
      <c r="V41" s="25"/>
      <c r="W41" s="26"/>
      <c r="X41" s="21"/>
      <c r="Y41" s="21"/>
    </row>
    <row r="42" spans="1:25" s="19" customFormat="1" ht="15" x14ac:dyDescent="0.25">
      <c r="A42" s="11"/>
      <c r="B42" s="12"/>
      <c r="C42" s="12"/>
      <c r="D42" s="13"/>
      <c r="E42" s="13"/>
      <c r="F42" s="13"/>
      <c r="G42" s="13"/>
      <c r="H42" s="23"/>
      <c r="I42" s="13"/>
      <c r="J42" s="13"/>
      <c r="K42" s="13"/>
      <c r="L42" s="13"/>
      <c r="M42" s="13"/>
      <c r="N42" s="13"/>
      <c r="O42" s="15"/>
      <c r="P42" s="13"/>
      <c r="Q42" s="13"/>
      <c r="R42" s="13"/>
      <c r="S42" s="13"/>
      <c r="T42" s="13"/>
      <c r="U42" s="16"/>
      <c r="V42" s="17"/>
      <c r="W42" s="18"/>
      <c r="X42" s="12"/>
      <c r="Y42" s="12"/>
    </row>
    <row r="43" spans="1:25" ht="15" x14ac:dyDescent="0.25">
      <c r="A43" s="20"/>
      <c r="B43" s="21"/>
      <c r="C43" s="21"/>
      <c r="D43" s="22"/>
      <c r="E43" s="22"/>
      <c r="F43" s="22"/>
      <c r="G43" s="22"/>
      <c r="H43" s="16"/>
      <c r="I43" s="22"/>
      <c r="J43" s="22"/>
      <c r="K43" s="22"/>
      <c r="L43" s="22"/>
      <c r="M43" s="22"/>
      <c r="N43" s="22"/>
      <c r="O43" s="24"/>
      <c r="P43" s="22"/>
      <c r="Q43" s="22"/>
      <c r="R43" s="22"/>
      <c r="S43" s="22"/>
      <c r="T43" s="29"/>
      <c r="U43" s="16"/>
      <c r="V43" s="25"/>
      <c r="W43" s="26"/>
      <c r="X43" s="21"/>
      <c r="Y43" s="21"/>
    </row>
    <row r="44" spans="1:25" s="19" customFormat="1" ht="15" x14ac:dyDescent="0.25">
      <c r="A44" s="11"/>
      <c r="B44" s="12"/>
      <c r="C44" s="12"/>
      <c r="D44" s="13"/>
      <c r="E44" s="13"/>
      <c r="F44" s="13"/>
      <c r="G44" s="13"/>
      <c r="H44" s="16"/>
      <c r="I44" s="13"/>
      <c r="J44" s="13"/>
      <c r="K44" s="13"/>
      <c r="L44" s="13"/>
      <c r="M44" s="13"/>
      <c r="N44" s="13"/>
      <c r="O44" s="15"/>
      <c r="P44" s="13"/>
      <c r="Q44" s="13"/>
      <c r="R44" s="13"/>
      <c r="S44" s="13"/>
      <c r="T44" s="28"/>
      <c r="U44" s="16"/>
      <c r="V44" s="17"/>
      <c r="W44" s="18"/>
      <c r="X44" s="12"/>
      <c r="Y44" s="12"/>
    </row>
    <row r="45" spans="1:25" s="19" customFormat="1" ht="15" x14ac:dyDescent="0.25">
      <c r="A45" s="20"/>
      <c r="B45" s="21"/>
      <c r="C45" s="21"/>
      <c r="D45" s="22"/>
      <c r="E45" s="22"/>
      <c r="F45" s="22"/>
      <c r="G45" s="22"/>
      <c r="H45" s="16"/>
      <c r="I45" s="22"/>
      <c r="J45" s="22"/>
      <c r="K45" s="22"/>
      <c r="L45" s="22"/>
      <c r="M45" s="22"/>
      <c r="N45" s="22"/>
      <c r="O45" s="24"/>
      <c r="P45" s="22"/>
      <c r="Q45" s="22"/>
      <c r="R45" s="22"/>
      <c r="S45" s="22"/>
      <c r="T45" s="22"/>
      <c r="U45" s="16"/>
      <c r="V45" s="25"/>
      <c r="W45" s="26"/>
      <c r="X45" s="21"/>
      <c r="Y45" s="21"/>
    </row>
    <row r="46" spans="1:25" s="19" customFormat="1" ht="15" x14ac:dyDescent="0.25">
      <c r="A46" s="11"/>
      <c r="B46" s="12"/>
      <c r="C46" s="12"/>
      <c r="D46" s="13"/>
      <c r="E46" s="13"/>
      <c r="F46" s="13"/>
      <c r="G46" s="13"/>
      <c r="H46" s="16"/>
      <c r="I46" s="13"/>
      <c r="J46" s="13"/>
      <c r="K46" s="13"/>
      <c r="L46" s="13"/>
      <c r="M46" s="13"/>
      <c r="N46" s="13"/>
      <c r="O46" s="15"/>
      <c r="P46" s="13"/>
      <c r="Q46" s="13"/>
      <c r="R46" s="13"/>
      <c r="S46" s="13"/>
      <c r="T46" s="13"/>
      <c r="U46" s="16"/>
      <c r="V46" s="17"/>
      <c r="W46" s="18"/>
      <c r="X46" s="12"/>
      <c r="Y46" s="12"/>
    </row>
    <row r="47" spans="1:25" s="72" customFormat="1" ht="15" x14ac:dyDescent="0.25">
      <c r="A47" s="20"/>
      <c r="B47" s="21"/>
      <c r="C47" s="21"/>
      <c r="D47" s="47"/>
      <c r="E47" s="47"/>
      <c r="F47" s="22"/>
      <c r="G47" s="22"/>
      <c r="H47" s="39"/>
      <c r="I47" s="47"/>
      <c r="J47" s="47"/>
      <c r="K47" s="47"/>
      <c r="L47" s="47"/>
      <c r="M47" s="47"/>
      <c r="N47" s="22"/>
      <c r="O47" s="49"/>
      <c r="P47" s="47"/>
      <c r="Q47" s="22"/>
      <c r="R47" s="22"/>
      <c r="S47" s="68"/>
      <c r="T47" s="47"/>
      <c r="U47" s="39"/>
      <c r="V47" s="25"/>
      <c r="W47" s="26"/>
      <c r="X47" s="21"/>
      <c r="Y47" s="21"/>
    </row>
    <row r="48" spans="1:25" s="1" customFormat="1" ht="15" x14ac:dyDescent="0.25">
      <c r="A48" s="11"/>
      <c r="B48" s="12"/>
      <c r="C48" s="12"/>
      <c r="D48" s="13"/>
      <c r="E48" s="13"/>
      <c r="F48" s="13"/>
      <c r="G48" s="13"/>
      <c r="H48" s="16"/>
      <c r="I48" s="13"/>
      <c r="J48" s="13"/>
      <c r="K48" s="13"/>
      <c r="L48" s="13"/>
      <c r="M48" s="37"/>
      <c r="N48" s="37"/>
      <c r="O48" s="38"/>
      <c r="P48" s="37"/>
      <c r="Q48" s="37"/>
      <c r="R48" s="37"/>
      <c r="S48" s="37"/>
      <c r="T48" s="37"/>
      <c r="U48" s="16"/>
      <c r="V48" s="17"/>
      <c r="W48" s="18"/>
      <c r="X48" s="12"/>
      <c r="Y48" s="12"/>
    </row>
    <row r="49" spans="1:25" s="19" customFormat="1" ht="15" x14ac:dyDescent="0.25">
      <c r="A49" s="20"/>
      <c r="B49" s="21"/>
      <c r="C49" s="21"/>
      <c r="D49" s="73"/>
      <c r="E49" s="73"/>
      <c r="F49" s="73"/>
      <c r="G49" s="73"/>
      <c r="H49" s="74"/>
      <c r="I49" s="73"/>
      <c r="J49" s="73"/>
      <c r="K49" s="73"/>
      <c r="L49" s="73"/>
      <c r="M49" s="73"/>
      <c r="N49" s="73"/>
      <c r="O49" s="24"/>
      <c r="P49" s="73"/>
      <c r="Q49" s="73"/>
      <c r="R49" s="73"/>
      <c r="S49" s="73"/>
      <c r="T49" s="22"/>
      <c r="U49" s="74"/>
      <c r="V49" s="25"/>
      <c r="W49" s="26"/>
      <c r="X49" s="21"/>
      <c r="Y49" s="21"/>
    </row>
    <row r="50" spans="1:25" s="19" customFormat="1" ht="15" x14ac:dyDescent="0.25">
      <c r="A50" s="11"/>
      <c r="B50" s="12"/>
      <c r="C50" s="12"/>
      <c r="D50" s="61"/>
      <c r="E50" s="61"/>
      <c r="F50" s="61"/>
      <c r="G50" s="61"/>
      <c r="H50" s="74"/>
      <c r="I50" s="61"/>
      <c r="J50" s="61"/>
      <c r="K50" s="61"/>
      <c r="L50" s="61"/>
      <c r="M50" s="61"/>
      <c r="N50" s="61"/>
      <c r="O50" s="15"/>
      <c r="P50" s="61"/>
      <c r="Q50" s="61"/>
      <c r="R50" s="61"/>
      <c r="S50" s="61"/>
      <c r="T50" s="13"/>
      <c r="U50" s="74"/>
      <c r="V50" s="17"/>
      <c r="W50" s="18"/>
      <c r="X50" s="12"/>
      <c r="Y50" s="12"/>
    </row>
    <row r="51" spans="1:25" s="19" customFormat="1" ht="15" x14ac:dyDescent="0.25">
      <c r="A51" s="20"/>
      <c r="B51" s="21"/>
      <c r="C51" s="21"/>
      <c r="D51" s="73"/>
      <c r="E51" s="73"/>
      <c r="F51" s="73"/>
      <c r="G51" s="73"/>
      <c r="H51" s="74"/>
      <c r="I51" s="73"/>
      <c r="J51" s="73"/>
      <c r="K51" s="73"/>
      <c r="L51" s="73"/>
      <c r="M51" s="73"/>
      <c r="N51" s="73"/>
      <c r="O51" s="24"/>
      <c r="P51" s="73"/>
      <c r="Q51" s="73"/>
      <c r="R51" s="73"/>
      <c r="S51" s="75"/>
      <c r="T51" s="29"/>
      <c r="U51" s="74"/>
      <c r="V51" s="25"/>
      <c r="W51" s="26"/>
      <c r="X51" s="21"/>
      <c r="Y51" s="21"/>
    </row>
    <row r="52" spans="1:25" ht="15" x14ac:dyDescent="0.25">
      <c r="A52" s="11"/>
      <c r="B52" s="12"/>
      <c r="C52" s="12"/>
      <c r="D52" s="61"/>
      <c r="E52" s="61"/>
      <c r="F52" s="61"/>
      <c r="G52" s="61"/>
      <c r="H52" s="74"/>
      <c r="I52" s="61"/>
      <c r="J52" s="61"/>
      <c r="K52" s="61"/>
      <c r="L52" s="61"/>
      <c r="M52" s="61"/>
      <c r="N52" s="61"/>
      <c r="O52" s="15"/>
      <c r="P52" s="61"/>
      <c r="Q52" s="61"/>
      <c r="R52" s="61"/>
      <c r="S52" s="61"/>
      <c r="T52" s="13"/>
      <c r="U52" s="74"/>
      <c r="V52" s="17"/>
      <c r="W52" s="18"/>
      <c r="X52" s="12"/>
      <c r="Y52" s="12"/>
    </row>
    <row r="53" spans="1:25" ht="15" x14ac:dyDescent="0.25">
      <c r="A53" s="76"/>
      <c r="D53" s="77"/>
      <c r="E53" s="78"/>
      <c r="F53" s="78"/>
      <c r="G53" s="78"/>
      <c r="H53" s="78"/>
      <c r="I53" s="78"/>
      <c r="J53" s="79"/>
      <c r="K53" s="77"/>
      <c r="L53" s="78"/>
      <c r="M53" s="79"/>
      <c r="N53" s="80"/>
      <c r="O53" s="81"/>
      <c r="P53" s="82"/>
      <c r="Q53" s="82"/>
      <c r="R53" s="83"/>
      <c r="S53" s="84"/>
      <c r="T53" s="85"/>
      <c r="U53" s="84"/>
      <c r="V53" s="85"/>
      <c r="W53" s="86"/>
    </row>
    <row r="54" spans="1:25" ht="15" x14ac:dyDescent="0.25">
      <c r="A54" s="76"/>
      <c r="D54" s="87"/>
      <c r="E54" s="88"/>
      <c r="F54" s="89"/>
      <c r="G54" s="89"/>
      <c r="H54" s="90"/>
      <c r="I54" s="89"/>
      <c r="J54" s="89"/>
      <c r="K54" s="91"/>
      <c r="L54" s="92"/>
      <c r="M54" s="93"/>
      <c r="N54" s="94"/>
      <c r="O54" s="95"/>
      <c r="P54" s="96"/>
      <c r="Q54" s="96"/>
      <c r="R54" s="97"/>
      <c r="S54" s="98"/>
      <c r="T54" s="99"/>
      <c r="U54" s="100"/>
      <c r="V54" s="101"/>
      <c r="W54" s="102"/>
    </row>
    <row r="55" spans="1:25" ht="15" x14ac:dyDescent="0.25">
      <c r="A55" s="103"/>
      <c r="D55" s="104"/>
      <c r="E55" s="105"/>
      <c r="F55" s="106"/>
      <c r="G55" s="107"/>
      <c r="H55" s="108"/>
      <c r="I55" s="107"/>
      <c r="J55" s="106"/>
      <c r="K55" s="109"/>
      <c r="L55" s="110"/>
      <c r="M55" s="111"/>
      <c r="N55" s="112"/>
      <c r="O55" s="113"/>
      <c r="P55" s="95"/>
      <c r="Q55" s="95"/>
      <c r="R55" s="95"/>
      <c r="S55" s="114"/>
      <c r="T55" s="115"/>
      <c r="U55" s="116"/>
      <c r="V55" s="117"/>
      <c r="W55" s="102"/>
      <c r="X55" s="118"/>
    </row>
    <row r="56" spans="1:25" ht="15" x14ac:dyDescent="0.25">
      <c r="A56" s="119"/>
      <c r="D56" s="120"/>
      <c r="E56" s="46"/>
      <c r="F56" s="107"/>
      <c r="G56" s="107"/>
      <c r="H56" s="108"/>
      <c r="I56" s="107"/>
      <c r="J56" s="107"/>
      <c r="K56" s="109"/>
      <c r="L56" s="121"/>
      <c r="M56" s="122"/>
      <c r="N56" s="112"/>
      <c r="O56" s="123"/>
      <c r="P56" s="124"/>
      <c r="Q56" s="124"/>
      <c r="R56" s="124"/>
      <c r="S56" s="114"/>
      <c r="T56" s="125"/>
      <c r="U56" s="126"/>
      <c r="W56" s="117"/>
      <c r="X56" s="118"/>
    </row>
    <row r="57" spans="1:25" ht="15" x14ac:dyDescent="0.25">
      <c r="A57" s="119"/>
      <c r="E57" s="118"/>
      <c r="F57" s="127"/>
      <c r="G57" s="127"/>
      <c r="H57" s="127"/>
      <c r="I57" s="127"/>
      <c r="J57" s="127"/>
      <c r="K57" s="128"/>
      <c r="L57" s="129"/>
      <c r="M57" s="127"/>
      <c r="N57" s="130"/>
      <c r="O57" s="127"/>
      <c r="P57" s="127"/>
      <c r="Q57" s="127"/>
      <c r="R57" s="127"/>
      <c r="S57" s="118"/>
      <c r="T57" s="118"/>
      <c r="U57" s="131"/>
      <c r="W57" s="117"/>
      <c r="X57" s="132"/>
    </row>
    <row r="58" spans="1:25" ht="15" x14ac:dyDescent="0.25">
      <c r="A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T58" s="118"/>
      <c r="U58" s="131"/>
      <c r="W58" s="117"/>
    </row>
    <row r="59" spans="1:25" ht="15.75" x14ac:dyDescent="0.25">
      <c r="A59" s="119"/>
      <c r="E59" s="133"/>
      <c r="F59" s="119"/>
      <c r="G59" s="134"/>
      <c r="H59" s="134"/>
      <c r="I59" s="134"/>
      <c r="J59" s="135"/>
      <c r="K59" s="135"/>
      <c r="L59" s="135"/>
      <c r="M59" s="135"/>
      <c r="N59" s="136"/>
      <c r="O59" s="135"/>
      <c r="P59" s="135"/>
      <c r="Q59" s="135"/>
      <c r="R59" s="137"/>
      <c r="S59" s="118"/>
      <c r="T59" s="118"/>
      <c r="U59" s="131"/>
      <c r="W59" s="117"/>
    </row>
    <row r="60" spans="1:25" ht="15" x14ac:dyDescent="0.25">
      <c r="A60" s="119"/>
      <c r="E60" s="135"/>
      <c r="F60" s="119"/>
      <c r="G60" s="135"/>
      <c r="H60" s="135"/>
      <c r="I60" s="135"/>
      <c r="J60" s="135"/>
      <c r="K60" s="135"/>
      <c r="L60" s="135"/>
      <c r="M60" s="135"/>
      <c r="N60" s="138"/>
      <c r="O60" s="139"/>
      <c r="P60" s="139"/>
      <c r="Q60" s="140"/>
      <c r="R60" s="137"/>
      <c r="S60" s="118"/>
      <c r="T60" s="118"/>
      <c r="U60" s="141"/>
      <c r="V60" s="101"/>
      <c r="W60" s="118"/>
    </row>
    <row r="61" spans="1:25" ht="15" x14ac:dyDescent="0.25">
      <c r="A61" s="119"/>
      <c r="E61" s="134"/>
      <c r="F61" s="119"/>
      <c r="G61" s="134"/>
      <c r="H61" s="134"/>
      <c r="I61" s="134"/>
      <c r="J61" s="135"/>
      <c r="K61" s="135"/>
      <c r="L61" s="135"/>
      <c r="M61" s="135"/>
      <c r="N61" s="142"/>
      <c r="O61" s="143"/>
      <c r="P61" s="143"/>
      <c r="Q61" s="144"/>
      <c r="S61" s="118"/>
      <c r="T61" s="118"/>
      <c r="U61" s="141"/>
      <c r="V61" s="101"/>
      <c r="W61" s="118"/>
      <c r="X61" s="137"/>
    </row>
    <row r="62" spans="1:25" ht="15" x14ac:dyDescent="0.25">
      <c r="A62" s="119"/>
      <c r="E62" s="134"/>
      <c r="F62" s="119"/>
      <c r="G62" s="134"/>
      <c r="H62" s="134"/>
      <c r="I62" s="134"/>
      <c r="J62" s="135"/>
      <c r="K62" s="135"/>
      <c r="L62" s="135"/>
      <c r="M62" s="135"/>
      <c r="N62" s="145"/>
      <c r="O62" s="146"/>
      <c r="P62" s="146"/>
      <c r="Q62" s="147"/>
      <c r="R62" s="137"/>
      <c r="S62" s="118"/>
      <c r="T62" s="118"/>
      <c r="U62" s="141"/>
      <c r="V62" s="101"/>
      <c r="W62" s="118"/>
    </row>
    <row r="63" spans="1:25" ht="15" x14ac:dyDescent="0.25">
      <c r="A63" s="119"/>
      <c r="C63" s="19"/>
      <c r="D63" s="19"/>
      <c r="E63" s="133"/>
      <c r="F63" s="148"/>
      <c r="G63" s="134"/>
      <c r="H63" s="134"/>
      <c r="I63" s="134"/>
      <c r="J63" s="135"/>
      <c r="K63" s="135"/>
      <c r="L63" s="135"/>
      <c r="M63" s="135"/>
      <c r="N63" s="135"/>
      <c r="O63" s="135"/>
      <c r="P63" s="135"/>
      <c r="Q63" s="135"/>
      <c r="R63" s="137"/>
      <c r="S63" s="118"/>
      <c r="T63" s="118"/>
      <c r="U63" s="141"/>
      <c r="V63" s="101"/>
      <c r="W63" s="118"/>
      <c r="X63" s="118"/>
      <c r="Y63" s="118"/>
    </row>
    <row r="64" spans="1:25" ht="15" x14ac:dyDescent="0.25">
      <c r="A64" s="119"/>
      <c r="E64" s="133"/>
      <c r="F64" s="119"/>
      <c r="G64" s="134"/>
      <c r="H64" s="134"/>
      <c r="I64" s="134"/>
      <c r="J64" s="134"/>
      <c r="K64" s="134"/>
      <c r="L64" s="134"/>
      <c r="M64" s="134"/>
      <c r="N64" s="119"/>
      <c r="O64" s="119"/>
      <c r="P64" s="119"/>
      <c r="Q64" s="119"/>
      <c r="R64" s="137"/>
      <c r="S64" s="118"/>
      <c r="T64" s="118"/>
      <c r="U64" s="118"/>
      <c r="V64" s="149"/>
      <c r="W64" s="101"/>
      <c r="X64" s="118"/>
      <c r="Y64" s="118"/>
    </row>
    <row r="65" spans="1:25" ht="15" x14ac:dyDescent="0.25">
      <c r="A65" s="119"/>
      <c r="E65" s="133"/>
      <c r="F65" s="119"/>
      <c r="G65" s="134"/>
      <c r="H65" s="134"/>
      <c r="I65" s="134"/>
      <c r="J65" s="135"/>
      <c r="K65" s="135"/>
      <c r="L65" s="135"/>
      <c r="M65" s="135"/>
      <c r="N65" s="119"/>
      <c r="O65" s="119"/>
      <c r="P65" s="119"/>
      <c r="Q65" s="119"/>
      <c r="R65" s="118"/>
      <c r="S65" s="118"/>
      <c r="T65" s="118"/>
      <c r="U65" s="118"/>
      <c r="V65" s="149"/>
      <c r="W65" s="101"/>
      <c r="X65" s="118"/>
      <c r="Y65" s="118"/>
    </row>
    <row r="66" spans="1:25" ht="15" x14ac:dyDescent="0.25">
      <c r="A66" s="119"/>
      <c r="E66" s="133"/>
      <c r="F66" s="150"/>
      <c r="G66" s="151"/>
      <c r="H66" s="151"/>
      <c r="I66" s="151"/>
      <c r="J66" s="135"/>
      <c r="K66" s="135"/>
      <c r="L66" s="135"/>
      <c r="M66" s="135"/>
      <c r="N66" s="119"/>
      <c r="O66" s="119"/>
      <c r="P66" s="119"/>
      <c r="Q66" s="119"/>
      <c r="R66" s="118"/>
      <c r="S66" s="118"/>
      <c r="T66" s="118"/>
      <c r="U66" s="149"/>
      <c r="V66" s="101"/>
      <c r="W66" s="118"/>
      <c r="X66" s="118"/>
      <c r="Y66" s="118"/>
    </row>
    <row r="67" spans="1:25" ht="15" x14ac:dyDescent="0.25">
      <c r="A67" s="119"/>
      <c r="E67" s="133"/>
      <c r="F67" s="119"/>
      <c r="G67" s="134"/>
      <c r="H67" s="134"/>
      <c r="I67" s="134"/>
      <c r="J67" s="135"/>
      <c r="K67" s="135"/>
      <c r="L67" s="135"/>
      <c r="M67" s="135"/>
      <c r="N67" s="135"/>
      <c r="O67" s="135"/>
      <c r="P67" s="135"/>
      <c r="Q67" s="135"/>
      <c r="R67" s="118"/>
      <c r="S67" s="118"/>
      <c r="T67" s="118"/>
      <c r="U67" s="152"/>
      <c r="V67" s="153"/>
      <c r="W67" s="118"/>
      <c r="X67" s="118"/>
      <c r="Y67" s="118"/>
    </row>
    <row r="68" spans="1:25" ht="15" x14ac:dyDescent="0.25">
      <c r="A68" s="119"/>
      <c r="E68" s="133"/>
      <c r="F68" s="119"/>
      <c r="G68" s="134"/>
      <c r="H68" s="134"/>
      <c r="I68" s="134"/>
      <c r="J68" s="154"/>
      <c r="K68" s="154"/>
      <c r="L68" s="154"/>
      <c r="M68" s="154"/>
      <c r="N68" s="154"/>
      <c r="O68" s="154"/>
      <c r="P68" s="154"/>
      <c r="Q68" s="154"/>
      <c r="S68" s="118"/>
      <c r="T68" s="118"/>
      <c r="U68" s="118"/>
      <c r="V68" s="101"/>
      <c r="W68" s="118"/>
      <c r="X68" s="118"/>
      <c r="Y68" s="118"/>
    </row>
    <row r="69" spans="1:25" ht="15" x14ac:dyDescent="0.25">
      <c r="A69" s="119"/>
      <c r="F69" s="119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T69" s="118"/>
      <c r="W69" s="117"/>
    </row>
    <row r="70" spans="1:25" ht="15" x14ac:dyDescent="0.25">
      <c r="A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T70" s="118"/>
      <c r="W70" s="117"/>
    </row>
    <row r="71" spans="1:25" ht="15" x14ac:dyDescent="0.25">
      <c r="A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T71" s="118"/>
      <c r="W71" s="117"/>
    </row>
    <row r="72" spans="1:25" ht="15" x14ac:dyDescent="0.25">
      <c r="A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W72" s="117"/>
    </row>
    <row r="73" spans="1:25" ht="15" x14ac:dyDescent="0.25">
      <c r="A73" s="119"/>
      <c r="C73" s="118"/>
      <c r="D73" s="127"/>
      <c r="E73" s="155"/>
      <c r="F73" s="155"/>
      <c r="G73" s="127"/>
      <c r="H73" s="127"/>
      <c r="I73" s="127"/>
      <c r="J73" s="119"/>
      <c r="K73" s="119"/>
      <c r="L73" s="119"/>
      <c r="M73" s="119"/>
      <c r="N73" s="119"/>
      <c r="O73" s="119"/>
      <c r="P73" s="119"/>
      <c r="Q73" s="119"/>
      <c r="R73" s="119"/>
      <c r="W73" s="117"/>
    </row>
  </sheetData>
  <pageMargins left="0.7" right="0.7" top="0.75" bottom="0.75" header="0.511811023622047" footer="0.511811023622047"/>
  <pageSetup paperSize="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8"/>
  <sheetViews>
    <sheetView topLeftCell="A7" workbookViewId="0">
      <selection activeCell="C30" sqref="C30"/>
    </sheetView>
  </sheetViews>
  <sheetFormatPr defaultColWidth="8.7109375" defaultRowHeight="14.25" customHeight="1" x14ac:dyDescent="0.25"/>
  <cols>
    <col min="2" max="2" width="16.28515625" style="1" customWidth="1"/>
    <col min="3" max="3" width="18.7109375" style="1" customWidth="1"/>
    <col min="4" max="4" width="11.42578125" style="1" customWidth="1"/>
    <col min="8" max="8" width="8.7109375" style="1"/>
    <col min="11" max="11" width="10.140625" style="1" customWidth="1"/>
    <col min="14" max="14" width="22.28515625" style="1" customWidth="1"/>
    <col min="17" max="17" width="10.7109375" style="1" customWidth="1"/>
    <col min="18" max="18" width="9.140625" style="1" customWidth="1"/>
    <col min="19" max="19" width="9.7109375" style="1" customWidth="1"/>
    <col min="21" max="21" width="10.5703125" style="1" customWidth="1"/>
    <col min="22" max="22" width="11" style="1" customWidth="1"/>
    <col min="23" max="23" width="10.5703125" style="1" customWidth="1"/>
    <col min="24" max="24" width="11.5703125" style="1" customWidth="1"/>
    <col min="25" max="25" width="9.7109375" style="1" customWidth="1"/>
    <col min="26" max="26" width="17.85546875" style="1" customWidth="1"/>
  </cols>
  <sheetData>
    <row r="1" spans="1:26" ht="57.75" x14ac:dyDescent="0.25">
      <c r="A1" s="2"/>
      <c r="B1" s="3" t="s">
        <v>18</v>
      </c>
      <c r="C1" s="4"/>
      <c r="D1" s="5" t="s">
        <v>1</v>
      </c>
      <c r="E1" s="5" t="s">
        <v>2</v>
      </c>
      <c r="F1" s="5" t="s">
        <v>3</v>
      </c>
      <c r="G1" s="5" t="s">
        <v>4</v>
      </c>
      <c r="H1" s="5" t="s">
        <v>19</v>
      </c>
      <c r="I1" s="5" t="s">
        <v>6</v>
      </c>
      <c r="J1" s="5" t="s">
        <v>7</v>
      </c>
      <c r="K1" s="5" t="s">
        <v>20</v>
      </c>
      <c r="L1" s="5" t="s">
        <v>9</v>
      </c>
      <c r="M1" s="5"/>
      <c r="N1" s="5" t="s">
        <v>21</v>
      </c>
      <c r="O1" s="5" t="s">
        <v>22</v>
      </c>
      <c r="P1" s="5" t="s">
        <v>23</v>
      </c>
      <c r="Q1" s="5" t="s">
        <v>13</v>
      </c>
      <c r="R1" s="5" t="s">
        <v>14</v>
      </c>
      <c r="S1" s="5" t="s">
        <v>24</v>
      </c>
      <c r="T1" s="6" t="s">
        <v>25</v>
      </c>
      <c r="U1" s="5" t="s">
        <v>26</v>
      </c>
      <c r="V1" s="5"/>
      <c r="W1" s="7" t="s">
        <v>16</v>
      </c>
      <c r="X1" s="8" t="s">
        <v>17</v>
      </c>
      <c r="Y1" s="9"/>
      <c r="Z1" s="10"/>
    </row>
    <row r="2" spans="1:26" ht="15" x14ac:dyDescent="0.25">
      <c r="A2" s="2"/>
      <c r="B2" s="156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5"/>
      <c r="V2" s="5"/>
      <c r="W2" s="7"/>
      <c r="X2" s="8"/>
      <c r="Y2" s="9"/>
      <c r="Z2" s="10"/>
    </row>
    <row r="3" spans="1:26" s="19" customFormat="1" ht="15" x14ac:dyDescent="0.25">
      <c r="A3" s="11">
        <v>1</v>
      </c>
      <c r="B3" s="12"/>
      <c r="C3" s="12"/>
      <c r="D3" s="13">
        <v>120</v>
      </c>
      <c r="E3" s="13">
        <v>2</v>
      </c>
      <c r="F3" s="13">
        <v>0</v>
      </c>
      <c r="G3" s="37"/>
      <c r="H3" s="157"/>
      <c r="I3" s="37"/>
      <c r="J3" s="37"/>
      <c r="K3" s="13">
        <v>25</v>
      </c>
      <c r="L3" s="37"/>
      <c r="M3" s="37"/>
      <c r="N3" s="37"/>
      <c r="O3" s="38"/>
      <c r="P3" s="37"/>
      <c r="Q3" s="37"/>
      <c r="R3" s="37"/>
      <c r="S3" s="13">
        <v>20</v>
      </c>
      <c r="T3" s="37"/>
      <c r="U3" s="37"/>
      <c r="V3" s="37"/>
      <c r="W3" s="17">
        <f t="shared" ref="W3:W43" si="0">SUM(D3:U3)</f>
        <v>167</v>
      </c>
      <c r="X3" s="18">
        <f t="shared" ref="X3:X43" si="1">ROUND(W3*19.25,2)</f>
        <v>3214.75</v>
      </c>
      <c r="Y3" s="12"/>
      <c r="Z3" s="12"/>
    </row>
    <row r="4" spans="1:26" s="19" customFormat="1" ht="15" x14ac:dyDescent="0.25">
      <c r="A4" s="20">
        <v>2</v>
      </c>
      <c r="B4" s="21"/>
      <c r="C4" s="21"/>
      <c r="D4" s="47"/>
      <c r="E4" s="47"/>
      <c r="F4" s="47"/>
      <c r="G4" s="47"/>
      <c r="H4" s="22">
        <v>5</v>
      </c>
      <c r="I4" s="47"/>
      <c r="J4" s="47"/>
      <c r="K4" s="47"/>
      <c r="L4" s="47"/>
      <c r="M4" s="47"/>
      <c r="N4" s="47"/>
      <c r="O4" s="48"/>
      <c r="P4" s="47"/>
      <c r="Q4" s="47"/>
      <c r="R4" s="22"/>
      <c r="S4" s="47"/>
      <c r="T4" s="47"/>
      <c r="U4" s="47"/>
      <c r="V4" s="47"/>
      <c r="W4" s="25">
        <f t="shared" si="0"/>
        <v>5</v>
      </c>
      <c r="X4" s="26">
        <f t="shared" si="1"/>
        <v>96.25</v>
      </c>
      <c r="Y4" s="21"/>
      <c r="Z4" s="21"/>
    </row>
    <row r="5" spans="1:26" s="19" customFormat="1" ht="15" x14ac:dyDescent="0.25">
      <c r="A5" s="11">
        <v>3</v>
      </c>
      <c r="B5" s="12"/>
      <c r="C5" s="12"/>
      <c r="D5" s="37"/>
      <c r="E5" s="13"/>
      <c r="F5" s="37"/>
      <c r="G5" s="37"/>
      <c r="H5" s="37"/>
      <c r="I5" s="37"/>
      <c r="J5" s="13">
        <v>20</v>
      </c>
      <c r="K5" s="13">
        <v>20</v>
      </c>
      <c r="L5" s="37"/>
      <c r="M5" s="37"/>
      <c r="N5" s="37"/>
      <c r="O5" s="38"/>
      <c r="P5" s="37"/>
      <c r="Q5" s="37"/>
      <c r="R5" s="37"/>
      <c r="S5" s="37"/>
      <c r="T5" s="28">
        <v>15</v>
      </c>
      <c r="U5" s="37"/>
      <c r="V5" s="37"/>
      <c r="W5" s="17">
        <f t="shared" si="0"/>
        <v>55</v>
      </c>
      <c r="X5" s="18">
        <f t="shared" si="1"/>
        <v>1058.75</v>
      </c>
      <c r="Y5" s="12"/>
      <c r="Z5" s="12"/>
    </row>
    <row r="6" spans="1:26" s="1" customFormat="1" ht="15" x14ac:dyDescent="0.25">
      <c r="A6" s="20">
        <v>4</v>
      </c>
      <c r="B6" s="21"/>
      <c r="C6" s="21"/>
      <c r="D6" s="22">
        <v>41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  <c r="P6" s="47"/>
      <c r="Q6" s="47"/>
      <c r="R6" s="47"/>
      <c r="S6" s="47"/>
      <c r="T6" s="68"/>
      <c r="U6" s="47"/>
      <c r="V6" s="47"/>
      <c r="W6" s="25">
        <f t="shared" si="0"/>
        <v>41</v>
      </c>
      <c r="X6" s="26">
        <f t="shared" si="1"/>
        <v>789.25</v>
      </c>
      <c r="Y6" s="21"/>
      <c r="Z6" s="21"/>
    </row>
    <row r="7" spans="1:26" s="19" customFormat="1" ht="15" x14ac:dyDescent="0.25">
      <c r="A7" s="11">
        <v>5</v>
      </c>
      <c r="B7" s="12"/>
      <c r="C7" s="12"/>
      <c r="D7" s="37"/>
      <c r="E7" s="13">
        <v>2</v>
      </c>
      <c r="F7" s="37"/>
      <c r="G7" s="37"/>
      <c r="H7" s="37"/>
      <c r="I7" s="37"/>
      <c r="J7" s="37"/>
      <c r="K7" s="37"/>
      <c r="L7" s="37"/>
      <c r="M7" s="37"/>
      <c r="N7" s="37"/>
      <c r="O7" s="45"/>
      <c r="P7" s="37"/>
      <c r="Q7" s="37"/>
      <c r="R7" s="37"/>
      <c r="S7" s="37"/>
      <c r="T7" s="65"/>
      <c r="U7" s="37"/>
      <c r="V7" s="37"/>
      <c r="W7" s="17">
        <f t="shared" si="0"/>
        <v>2</v>
      </c>
      <c r="X7" s="18">
        <f t="shared" si="1"/>
        <v>38.5</v>
      </c>
      <c r="Y7" s="12"/>
      <c r="Z7" s="12"/>
    </row>
    <row r="8" spans="1:26" s="19" customFormat="1" ht="15" x14ac:dyDescent="0.25">
      <c r="A8" s="20">
        <v>6</v>
      </c>
      <c r="B8" s="21"/>
      <c r="C8" s="21"/>
      <c r="D8" s="22">
        <v>53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68"/>
      <c r="U8" s="47"/>
      <c r="V8" s="47"/>
      <c r="W8" s="25">
        <f t="shared" si="0"/>
        <v>53</v>
      </c>
      <c r="X8" s="26">
        <f t="shared" si="1"/>
        <v>1020.25</v>
      </c>
      <c r="Y8" s="21"/>
      <c r="Z8" s="21"/>
    </row>
    <row r="9" spans="1:26" s="19" customFormat="1" ht="15" x14ac:dyDescent="0.25">
      <c r="A9" s="11">
        <v>7</v>
      </c>
      <c r="B9" s="12"/>
      <c r="C9" s="12"/>
      <c r="D9" s="37"/>
      <c r="E9" s="37"/>
      <c r="F9" s="37"/>
      <c r="G9" s="37"/>
      <c r="H9" s="37"/>
      <c r="I9" s="37"/>
      <c r="J9" s="37"/>
      <c r="K9" s="37"/>
      <c r="L9" s="37"/>
      <c r="M9" s="37"/>
      <c r="N9" s="13">
        <v>15</v>
      </c>
      <c r="O9" s="38"/>
      <c r="P9" s="37"/>
      <c r="Q9" s="37"/>
      <c r="R9" s="37"/>
      <c r="S9" s="37"/>
      <c r="T9" s="65"/>
      <c r="U9" s="37"/>
      <c r="V9" s="37"/>
      <c r="W9" s="17">
        <f t="shared" si="0"/>
        <v>15</v>
      </c>
      <c r="X9" s="18">
        <f t="shared" si="1"/>
        <v>288.75</v>
      </c>
      <c r="Y9" s="12"/>
      <c r="Z9" s="12"/>
    </row>
    <row r="10" spans="1:26" s="19" customFormat="1" ht="15" x14ac:dyDescent="0.25">
      <c r="A10" s="20">
        <v>9</v>
      </c>
      <c r="B10" s="21"/>
      <c r="C10" s="21"/>
      <c r="D10" s="47"/>
      <c r="E10" s="47"/>
      <c r="F10" s="47"/>
      <c r="G10" s="47"/>
      <c r="H10" s="47"/>
      <c r="I10" s="47"/>
      <c r="J10" s="47"/>
      <c r="K10" s="47"/>
      <c r="L10" s="22">
        <v>4</v>
      </c>
      <c r="M10" s="47"/>
      <c r="N10" s="47"/>
      <c r="O10" s="48"/>
      <c r="P10" s="47"/>
      <c r="Q10" s="47"/>
      <c r="R10" s="22"/>
      <c r="S10" s="47"/>
      <c r="T10" s="68"/>
      <c r="U10" s="47"/>
      <c r="V10" s="47"/>
      <c r="W10" s="25">
        <f t="shared" si="0"/>
        <v>4</v>
      </c>
      <c r="X10" s="26">
        <f t="shared" si="1"/>
        <v>77</v>
      </c>
      <c r="Y10" s="21"/>
      <c r="Z10" s="21"/>
    </row>
    <row r="11" spans="1:26" s="36" customFormat="1" ht="15" x14ac:dyDescent="0.25">
      <c r="A11" s="11">
        <v>10</v>
      </c>
      <c r="B11" s="12"/>
      <c r="C11" s="12"/>
      <c r="D11" s="13">
        <v>38</v>
      </c>
      <c r="E11" s="37"/>
      <c r="F11" s="37"/>
      <c r="G11" s="37"/>
      <c r="H11" s="13">
        <v>5</v>
      </c>
      <c r="I11" s="37"/>
      <c r="J11" s="37"/>
      <c r="K11" s="37"/>
      <c r="L11" s="37"/>
      <c r="M11" s="37"/>
      <c r="N11" s="37"/>
      <c r="O11" s="38"/>
      <c r="P11" s="37"/>
      <c r="Q11" s="37"/>
      <c r="R11" s="37"/>
      <c r="S11" s="37"/>
      <c r="T11" s="65"/>
      <c r="U11" s="37"/>
      <c r="V11" s="37"/>
      <c r="W11" s="17">
        <f t="shared" si="0"/>
        <v>43</v>
      </c>
      <c r="X11" s="18">
        <f t="shared" si="1"/>
        <v>827.75</v>
      </c>
      <c r="Y11" s="12"/>
      <c r="Z11" s="12"/>
    </row>
    <row r="12" spans="1:26" s="19" customFormat="1" ht="15" x14ac:dyDescent="0.25">
      <c r="A12" s="20">
        <v>11</v>
      </c>
      <c r="B12" s="21"/>
      <c r="C12" s="21"/>
      <c r="D12" s="47"/>
      <c r="E12" s="22">
        <v>2</v>
      </c>
      <c r="F12" s="47"/>
      <c r="G12" s="47"/>
      <c r="H12" s="47"/>
      <c r="I12" s="47"/>
      <c r="J12" s="47"/>
      <c r="K12" s="47"/>
      <c r="L12" s="47"/>
      <c r="M12" s="47"/>
      <c r="N12" s="47"/>
      <c r="O12" s="48"/>
      <c r="P12" s="47"/>
      <c r="Q12" s="22">
        <v>6</v>
      </c>
      <c r="R12" s="47"/>
      <c r="S12" s="47"/>
      <c r="T12" s="47"/>
      <c r="U12" s="47"/>
      <c r="V12" s="47"/>
      <c r="W12" s="25">
        <f t="shared" si="0"/>
        <v>8</v>
      </c>
      <c r="X12" s="26">
        <f t="shared" si="1"/>
        <v>154</v>
      </c>
      <c r="Y12" s="21"/>
      <c r="Z12" s="21"/>
    </row>
    <row r="13" spans="1:26" s="19" customFormat="1" ht="15" x14ac:dyDescent="0.25">
      <c r="A13" s="11">
        <v>12</v>
      </c>
      <c r="B13" s="12"/>
      <c r="C13" s="12"/>
      <c r="D13" s="37"/>
      <c r="E13" s="37"/>
      <c r="F13" s="37"/>
      <c r="G13" s="37"/>
      <c r="H13" s="13">
        <f>5-2</f>
        <v>3</v>
      </c>
      <c r="I13" s="37"/>
      <c r="J13" s="37"/>
      <c r="K13" s="37"/>
      <c r="L13" s="37"/>
      <c r="M13" s="37"/>
      <c r="N13" s="37"/>
      <c r="O13" s="38"/>
      <c r="P13" s="37"/>
      <c r="Q13" s="37"/>
      <c r="R13" s="37"/>
      <c r="S13" s="37"/>
      <c r="T13" s="37"/>
      <c r="U13" s="37"/>
      <c r="V13" s="37"/>
      <c r="W13" s="17">
        <f t="shared" si="0"/>
        <v>3</v>
      </c>
      <c r="X13" s="18">
        <f t="shared" si="1"/>
        <v>57.75</v>
      </c>
      <c r="Y13" s="12"/>
      <c r="Z13" s="12"/>
    </row>
    <row r="14" spans="1:26" s="19" customFormat="1" ht="15" x14ac:dyDescent="0.25">
      <c r="A14" s="20">
        <v>13</v>
      </c>
      <c r="B14" s="21"/>
      <c r="C14" s="21"/>
      <c r="D14" s="47"/>
      <c r="E14" s="22">
        <v>2</v>
      </c>
      <c r="F14" s="47"/>
      <c r="G14" s="47"/>
      <c r="H14" s="47"/>
      <c r="I14" s="47"/>
      <c r="J14" s="47"/>
      <c r="K14" s="47"/>
      <c r="L14" s="47"/>
      <c r="M14" s="47"/>
      <c r="N14" s="47"/>
      <c r="O14" s="48"/>
      <c r="P14" s="47"/>
      <c r="Q14" s="47"/>
      <c r="R14" s="47"/>
      <c r="S14" s="47"/>
      <c r="T14" s="47"/>
      <c r="U14" s="47"/>
      <c r="V14" s="47"/>
      <c r="W14" s="25">
        <f t="shared" si="0"/>
        <v>2</v>
      </c>
      <c r="X14" s="26">
        <f t="shared" si="1"/>
        <v>38.5</v>
      </c>
      <c r="Y14" s="21"/>
      <c r="Z14" s="21"/>
    </row>
    <row r="15" spans="1:26" s="19" customFormat="1" ht="15" x14ac:dyDescent="0.25">
      <c r="A15" s="11">
        <v>14</v>
      </c>
      <c r="B15" s="12"/>
      <c r="C15" s="12"/>
      <c r="D15" s="37"/>
      <c r="E15" s="37"/>
      <c r="F15" s="37"/>
      <c r="G15" s="37"/>
      <c r="H15" s="37"/>
      <c r="I15" s="37"/>
      <c r="J15" s="37"/>
      <c r="K15" s="37"/>
      <c r="L15" s="13">
        <v>4</v>
      </c>
      <c r="M15" s="37"/>
      <c r="N15" s="37"/>
      <c r="O15" s="38"/>
      <c r="P15" s="37"/>
      <c r="Q15" s="37"/>
      <c r="R15" s="37"/>
      <c r="S15" s="37"/>
      <c r="T15" s="37"/>
      <c r="U15" s="37"/>
      <c r="V15" s="37"/>
      <c r="W15" s="17">
        <f t="shared" si="0"/>
        <v>4</v>
      </c>
      <c r="X15" s="18">
        <f t="shared" si="1"/>
        <v>77</v>
      </c>
      <c r="Y15" s="12"/>
      <c r="Z15" s="12"/>
    </row>
    <row r="16" spans="1:26" s="19" customFormat="1" ht="15" x14ac:dyDescent="0.25">
      <c r="A16" s="20">
        <v>15</v>
      </c>
      <c r="B16" s="21"/>
      <c r="C16" s="21"/>
      <c r="D16" s="47"/>
      <c r="E16" s="22">
        <v>2</v>
      </c>
      <c r="F16" s="47"/>
      <c r="G16" s="47"/>
      <c r="H16" s="22">
        <v>4</v>
      </c>
      <c r="I16" s="47"/>
      <c r="J16" s="47"/>
      <c r="K16" s="47"/>
      <c r="L16" s="47"/>
      <c r="M16" s="47"/>
      <c r="N16" s="47"/>
      <c r="O16" s="48"/>
      <c r="P16" s="47"/>
      <c r="Q16" s="47"/>
      <c r="R16" s="47"/>
      <c r="S16" s="68"/>
      <c r="T16" s="49"/>
      <c r="U16" s="47"/>
      <c r="V16" s="47"/>
      <c r="W16" s="25">
        <f t="shared" si="0"/>
        <v>6</v>
      </c>
      <c r="X16" s="26">
        <f t="shared" si="1"/>
        <v>115.5</v>
      </c>
      <c r="Y16" s="21"/>
      <c r="Z16" s="21"/>
    </row>
    <row r="17" spans="1:26" s="19" customFormat="1" ht="15" x14ac:dyDescent="0.25">
      <c r="A17" s="11">
        <v>16</v>
      </c>
      <c r="B17" s="12"/>
      <c r="C17" s="12"/>
      <c r="D17" s="37"/>
      <c r="E17" s="37"/>
      <c r="F17" s="37"/>
      <c r="G17" s="37"/>
      <c r="H17" s="37"/>
      <c r="I17" s="37"/>
      <c r="J17" s="37"/>
      <c r="K17" s="37"/>
      <c r="L17" s="13">
        <v>4</v>
      </c>
      <c r="M17" s="37"/>
      <c r="N17" s="13">
        <v>5</v>
      </c>
      <c r="O17" s="45"/>
      <c r="P17" s="37"/>
      <c r="Q17" s="37"/>
      <c r="R17" s="37"/>
      <c r="S17" s="65"/>
      <c r="T17" s="45"/>
      <c r="U17" s="37"/>
      <c r="V17" s="37"/>
      <c r="W17" s="17">
        <f t="shared" si="0"/>
        <v>9</v>
      </c>
      <c r="X17" s="18">
        <f t="shared" si="1"/>
        <v>173.25</v>
      </c>
      <c r="Y17" s="12"/>
      <c r="Z17" s="12"/>
    </row>
    <row r="18" spans="1:26" s="19" customFormat="1" ht="15" x14ac:dyDescent="0.25">
      <c r="A18" s="20">
        <v>17</v>
      </c>
      <c r="B18" s="21"/>
      <c r="C18" s="21"/>
      <c r="D18" s="22"/>
      <c r="E18" s="22"/>
      <c r="F18" s="22"/>
      <c r="G18" s="22"/>
      <c r="H18" s="22"/>
      <c r="I18" s="22"/>
      <c r="J18" s="22"/>
      <c r="K18" s="22"/>
      <c r="L18" s="22">
        <v>4</v>
      </c>
      <c r="M18" s="47"/>
      <c r="N18" s="47"/>
      <c r="O18" s="66"/>
      <c r="P18" s="47"/>
      <c r="Q18" s="47"/>
      <c r="R18" s="47"/>
      <c r="S18" s="47"/>
      <c r="T18" s="49"/>
      <c r="U18" s="22">
        <v>10</v>
      </c>
      <c r="V18" s="47"/>
      <c r="W18" s="25">
        <f t="shared" si="0"/>
        <v>14</v>
      </c>
      <c r="X18" s="26">
        <f t="shared" si="1"/>
        <v>269.5</v>
      </c>
      <c r="Y18" s="21"/>
      <c r="Z18" s="21"/>
    </row>
    <row r="19" spans="1:26" s="19" customFormat="1" ht="15" x14ac:dyDescent="0.25">
      <c r="A19" s="11">
        <v>18</v>
      </c>
      <c r="B19" s="12"/>
      <c r="C19" s="12"/>
      <c r="D19" s="13"/>
      <c r="E19" s="13"/>
      <c r="F19" s="13"/>
      <c r="G19" s="13"/>
      <c r="H19" s="13"/>
      <c r="I19" s="13"/>
      <c r="J19" s="13"/>
      <c r="K19" s="13"/>
      <c r="L19" s="13">
        <v>4</v>
      </c>
      <c r="M19" s="37"/>
      <c r="N19" s="37"/>
      <c r="O19" s="43"/>
      <c r="P19" s="37"/>
      <c r="Q19" s="37"/>
      <c r="R19" s="37"/>
      <c r="S19" s="37"/>
      <c r="T19" s="45"/>
      <c r="U19" s="37"/>
      <c r="V19" s="37"/>
      <c r="W19" s="17">
        <f t="shared" si="0"/>
        <v>4</v>
      </c>
      <c r="X19" s="18">
        <f t="shared" si="1"/>
        <v>77</v>
      </c>
      <c r="Y19" s="12"/>
      <c r="Z19" s="12"/>
    </row>
    <row r="20" spans="1:26" s="40" customFormat="1" ht="15" x14ac:dyDescent="0.25">
      <c r="A20" s="20">
        <v>19</v>
      </c>
      <c r="B20" s="21"/>
      <c r="C20" s="21"/>
      <c r="D20" s="22"/>
      <c r="E20" s="47"/>
      <c r="F20" s="22">
        <v>4</v>
      </c>
      <c r="G20" s="47"/>
      <c r="H20" s="22"/>
      <c r="I20" s="47"/>
      <c r="J20" s="47"/>
      <c r="K20" s="47"/>
      <c r="L20" s="47"/>
      <c r="M20" s="47"/>
      <c r="N20" s="47"/>
      <c r="O20" s="48"/>
      <c r="P20" s="47"/>
      <c r="Q20" s="47"/>
      <c r="R20" s="47"/>
      <c r="S20" s="47"/>
      <c r="T20" s="49"/>
      <c r="U20" s="47"/>
      <c r="V20" s="47"/>
      <c r="W20" s="25">
        <f t="shared" si="0"/>
        <v>4</v>
      </c>
      <c r="X20" s="26">
        <f t="shared" si="1"/>
        <v>77</v>
      </c>
      <c r="Y20" s="21"/>
      <c r="Z20" s="21"/>
    </row>
    <row r="21" spans="1:26" s="40" customFormat="1" ht="15" x14ac:dyDescent="0.25">
      <c r="A21" s="11">
        <v>20</v>
      </c>
      <c r="B21" s="12"/>
      <c r="C21" s="12"/>
      <c r="D21" s="13"/>
      <c r="E21" s="37"/>
      <c r="F21" s="37"/>
      <c r="G21" s="37"/>
      <c r="H21" s="13"/>
      <c r="I21" s="37"/>
      <c r="J21" s="13">
        <v>15</v>
      </c>
      <c r="K21" s="37"/>
      <c r="L21" s="37"/>
      <c r="M21" s="37"/>
      <c r="N21" s="37"/>
      <c r="O21" s="38"/>
      <c r="P21" s="37"/>
      <c r="Q21" s="37"/>
      <c r="R21" s="37"/>
      <c r="S21" s="37"/>
      <c r="T21" s="45"/>
      <c r="U21" s="37"/>
      <c r="V21" s="37"/>
      <c r="W21" s="17">
        <f t="shared" si="0"/>
        <v>15</v>
      </c>
      <c r="X21" s="18">
        <f t="shared" si="1"/>
        <v>288.75</v>
      </c>
      <c r="Y21" s="12"/>
      <c r="Z21" s="12"/>
    </row>
    <row r="22" spans="1:26" s="19" customFormat="1" ht="15" x14ac:dyDescent="0.25">
      <c r="A22" s="20">
        <v>21</v>
      </c>
      <c r="B22" s="21"/>
      <c r="C22" s="21"/>
      <c r="D22" s="47"/>
      <c r="E22" s="47"/>
      <c r="F22" s="47"/>
      <c r="G22" s="47"/>
      <c r="H22" s="47"/>
      <c r="I22" s="47"/>
      <c r="J22" s="47"/>
      <c r="K22" s="22">
        <v>20</v>
      </c>
      <c r="L22" s="47"/>
      <c r="M22" s="47"/>
      <c r="N22" s="47">
        <v>10</v>
      </c>
      <c r="O22" s="48"/>
      <c r="P22" s="47"/>
      <c r="Q22" s="47">
        <f>2-2</f>
        <v>0</v>
      </c>
      <c r="R22" s="47">
        <f>8-8</f>
        <v>0</v>
      </c>
      <c r="S22" s="47"/>
      <c r="T22" s="49"/>
      <c r="U22" s="47"/>
      <c r="V22" s="47"/>
      <c r="W22" s="25">
        <f t="shared" si="0"/>
        <v>30</v>
      </c>
      <c r="X22" s="26">
        <f t="shared" si="1"/>
        <v>577.5</v>
      </c>
      <c r="Y22" s="21"/>
      <c r="Z22" s="21"/>
    </row>
    <row r="23" spans="1:26" s="19" customFormat="1" ht="15" x14ac:dyDescent="0.25">
      <c r="A23" s="11">
        <v>22</v>
      </c>
      <c r="B23" s="12"/>
      <c r="C23" s="12"/>
      <c r="D23" s="37"/>
      <c r="E23" s="13">
        <v>2</v>
      </c>
      <c r="F23" s="37"/>
      <c r="G23" s="37"/>
      <c r="H23" s="37"/>
      <c r="I23" s="37"/>
      <c r="J23" s="37"/>
      <c r="K23" s="37"/>
      <c r="L23" s="37"/>
      <c r="M23" s="37"/>
      <c r="N23" s="37"/>
      <c r="O23" s="38"/>
      <c r="P23" s="37"/>
      <c r="Q23" s="37"/>
      <c r="R23" s="37"/>
      <c r="S23" s="37"/>
      <c r="T23" s="45"/>
      <c r="U23" s="37"/>
      <c r="V23" s="37"/>
      <c r="W23" s="17">
        <f t="shared" si="0"/>
        <v>2</v>
      </c>
      <c r="X23" s="18">
        <f t="shared" si="1"/>
        <v>38.5</v>
      </c>
      <c r="Y23" s="12"/>
      <c r="Z23" s="12"/>
    </row>
    <row r="24" spans="1:26" ht="15" x14ac:dyDescent="0.25">
      <c r="A24" s="20">
        <v>23</v>
      </c>
      <c r="B24" s="21"/>
      <c r="C24" s="21"/>
      <c r="D24" s="47"/>
      <c r="E24" s="47"/>
      <c r="F24" s="47"/>
      <c r="G24" s="47"/>
      <c r="H24" s="22"/>
      <c r="I24" s="47"/>
      <c r="J24" s="47"/>
      <c r="K24" s="47"/>
      <c r="L24" s="22">
        <v>4</v>
      </c>
      <c r="M24" s="47"/>
      <c r="N24" s="47"/>
      <c r="O24" s="48"/>
      <c r="P24" s="47"/>
      <c r="Q24" s="47"/>
      <c r="R24" s="47"/>
      <c r="S24" s="62"/>
      <c r="T24" s="47"/>
      <c r="U24" s="47"/>
      <c r="V24" s="47"/>
      <c r="W24" s="25">
        <f t="shared" si="0"/>
        <v>4</v>
      </c>
      <c r="X24" s="26">
        <f t="shared" si="1"/>
        <v>77</v>
      </c>
      <c r="Y24" s="21"/>
      <c r="Z24" s="21"/>
    </row>
    <row r="25" spans="1:26" s="19" customFormat="1" ht="15" x14ac:dyDescent="0.25">
      <c r="A25" s="11">
        <v>24</v>
      </c>
      <c r="B25" s="12"/>
      <c r="C25" s="12"/>
      <c r="D25" s="37"/>
      <c r="E25" s="37"/>
      <c r="F25" s="37"/>
      <c r="G25" s="37"/>
      <c r="H25" s="37"/>
      <c r="I25" s="37"/>
      <c r="J25" s="37"/>
      <c r="K25" s="37"/>
      <c r="L25" s="13">
        <v>4</v>
      </c>
      <c r="M25" s="37"/>
      <c r="N25" s="37"/>
      <c r="O25" s="11">
        <v>15</v>
      </c>
      <c r="P25" s="37"/>
      <c r="Q25" s="37"/>
      <c r="R25" s="37"/>
      <c r="S25" s="37"/>
      <c r="T25" s="37"/>
      <c r="U25" s="37"/>
      <c r="V25" s="37"/>
      <c r="W25" s="17">
        <f t="shared" si="0"/>
        <v>19</v>
      </c>
      <c r="X25" s="18">
        <f t="shared" si="1"/>
        <v>365.75</v>
      </c>
      <c r="Y25" s="12"/>
      <c r="Z25" s="12"/>
    </row>
    <row r="26" spans="1:26" s="19" customFormat="1" ht="15" x14ac:dyDescent="0.25">
      <c r="A26" s="20">
        <v>25</v>
      </c>
      <c r="B26" s="21"/>
      <c r="C26" s="21"/>
      <c r="D26" s="47"/>
      <c r="E26" s="22">
        <v>2</v>
      </c>
      <c r="F26" s="47"/>
      <c r="G26" s="47"/>
      <c r="H26" s="47"/>
      <c r="I26" s="47"/>
      <c r="J26" s="47"/>
      <c r="K26" s="22">
        <v>20</v>
      </c>
      <c r="L26" s="22"/>
      <c r="M26" s="47"/>
      <c r="N26" s="47"/>
      <c r="O26" s="48"/>
      <c r="P26" s="47"/>
      <c r="Q26" s="47"/>
      <c r="R26" s="47"/>
      <c r="S26" s="47"/>
      <c r="T26" s="63"/>
      <c r="U26" s="47"/>
      <c r="V26" s="47"/>
      <c r="W26" s="25">
        <f t="shared" si="0"/>
        <v>22</v>
      </c>
      <c r="X26" s="26">
        <f t="shared" si="1"/>
        <v>423.5</v>
      </c>
      <c r="Y26" s="21"/>
      <c r="Z26" s="21"/>
    </row>
    <row r="27" spans="1:26" s="19" customFormat="1" ht="15" x14ac:dyDescent="0.25">
      <c r="A27" s="11">
        <v>27</v>
      </c>
      <c r="B27" s="12"/>
      <c r="C27" s="12"/>
      <c r="D27" s="13">
        <v>120</v>
      </c>
      <c r="E27" s="37"/>
      <c r="F27" s="37"/>
      <c r="G27" s="13">
        <v>5</v>
      </c>
      <c r="H27" s="37"/>
      <c r="I27" s="37"/>
      <c r="J27" s="37"/>
      <c r="K27" s="37"/>
      <c r="L27" s="37"/>
      <c r="M27" s="37"/>
      <c r="N27" s="37"/>
      <c r="O27" s="45"/>
      <c r="P27" s="37"/>
      <c r="Q27" s="37"/>
      <c r="R27" s="37"/>
      <c r="S27" s="50"/>
      <c r="T27" s="158"/>
      <c r="U27" s="13">
        <v>10</v>
      </c>
      <c r="V27" s="37"/>
      <c r="W27" s="17">
        <f t="shared" si="0"/>
        <v>135</v>
      </c>
      <c r="X27" s="18">
        <f t="shared" si="1"/>
        <v>2598.75</v>
      </c>
      <c r="Y27" s="12"/>
      <c r="Z27" s="12"/>
    </row>
    <row r="28" spans="1:26" s="19" customFormat="1" ht="15" x14ac:dyDescent="0.25">
      <c r="A28" s="20">
        <v>28</v>
      </c>
      <c r="B28" s="21"/>
      <c r="C28" s="21"/>
      <c r="D28" s="47"/>
      <c r="E28" s="47"/>
      <c r="F28" s="47"/>
      <c r="G28" s="47"/>
      <c r="H28" s="47"/>
      <c r="I28" s="47"/>
      <c r="J28" s="47"/>
      <c r="K28" s="47"/>
      <c r="L28" s="22">
        <v>4</v>
      </c>
      <c r="M28" s="47"/>
      <c r="N28" s="47"/>
      <c r="O28" s="49"/>
      <c r="P28" s="47"/>
      <c r="Q28" s="47"/>
      <c r="R28" s="47"/>
      <c r="S28" s="62"/>
      <c r="T28" s="63"/>
      <c r="U28" s="22"/>
      <c r="V28" s="47"/>
      <c r="W28" s="25">
        <f t="shared" si="0"/>
        <v>4</v>
      </c>
      <c r="X28" s="26">
        <f t="shared" si="1"/>
        <v>77</v>
      </c>
      <c r="Y28" s="21"/>
      <c r="Z28" s="21"/>
    </row>
    <row r="29" spans="1:26" s="40" customFormat="1" ht="15" x14ac:dyDescent="0.25">
      <c r="A29" s="11">
        <v>29</v>
      </c>
      <c r="B29" s="12"/>
      <c r="C29" s="12"/>
      <c r="D29" s="13">
        <v>43</v>
      </c>
      <c r="E29" s="37"/>
      <c r="F29" s="37"/>
      <c r="G29" s="37"/>
      <c r="H29" s="37"/>
      <c r="I29" s="37"/>
      <c r="J29" s="37"/>
      <c r="K29" s="13">
        <v>25</v>
      </c>
      <c r="L29" s="37"/>
      <c r="M29" s="37"/>
      <c r="N29" s="37"/>
      <c r="O29" s="45"/>
      <c r="P29" s="37"/>
      <c r="Q29" s="13">
        <v>19</v>
      </c>
      <c r="R29" s="13">
        <f>5+4</f>
        <v>9</v>
      </c>
      <c r="S29" s="50"/>
      <c r="T29" s="158"/>
      <c r="U29" s="37"/>
      <c r="V29" s="37"/>
      <c r="W29" s="17">
        <f t="shared" si="0"/>
        <v>96</v>
      </c>
      <c r="X29" s="18">
        <f t="shared" si="1"/>
        <v>1848</v>
      </c>
      <c r="Y29" s="12"/>
      <c r="Z29" s="12"/>
    </row>
    <row r="30" spans="1:26" s="19" customFormat="1" ht="15" x14ac:dyDescent="0.25">
      <c r="A30" s="20">
        <v>30</v>
      </c>
      <c r="B30" s="21"/>
      <c r="C30" s="21"/>
      <c r="D30" s="47"/>
      <c r="E30" s="47"/>
      <c r="F30" s="47"/>
      <c r="G30" s="47"/>
      <c r="H30" s="47"/>
      <c r="I30" s="47"/>
      <c r="J30" s="47"/>
      <c r="K30" s="22">
        <v>20</v>
      </c>
      <c r="L30" s="22"/>
      <c r="M30" s="47"/>
      <c r="N30" s="47"/>
      <c r="O30" s="49"/>
      <c r="P30" s="47"/>
      <c r="Q30" s="47"/>
      <c r="R30" s="47"/>
      <c r="S30" s="47"/>
      <c r="T30" s="47"/>
      <c r="U30" s="47"/>
      <c r="V30" s="47"/>
      <c r="W30" s="25">
        <f t="shared" si="0"/>
        <v>20</v>
      </c>
      <c r="X30" s="26">
        <f t="shared" si="1"/>
        <v>385</v>
      </c>
      <c r="Y30" s="21"/>
      <c r="Z30" s="21"/>
    </row>
    <row r="31" spans="1:26" s="19" customFormat="1" ht="15" x14ac:dyDescent="0.25">
      <c r="A31" s="11">
        <v>32</v>
      </c>
      <c r="B31" s="12"/>
      <c r="C31" s="12"/>
      <c r="D31" s="37"/>
      <c r="E31" s="13">
        <v>2</v>
      </c>
      <c r="F31" s="37"/>
      <c r="G31" s="37"/>
      <c r="H31" s="13">
        <v>5</v>
      </c>
      <c r="I31" s="37"/>
      <c r="J31" s="37"/>
      <c r="K31" s="13">
        <v>20</v>
      </c>
      <c r="L31" s="37"/>
      <c r="M31" s="37"/>
      <c r="N31" s="37"/>
      <c r="O31" s="45"/>
      <c r="P31" s="37"/>
      <c r="Q31" s="13">
        <v>4</v>
      </c>
      <c r="R31" s="37"/>
      <c r="S31" s="37"/>
      <c r="T31" s="65"/>
      <c r="U31" s="37"/>
      <c r="V31" s="37"/>
      <c r="W31" s="17">
        <f t="shared" si="0"/>
        <v>31</v>
      </c>
      <c r="X31" s="18">
        <f t="shared" si="1"/>
        <v>596.75</v>
      </c>
      <c r="Y31" s="12"/>
      <c r="Z31" s="12"/>
    </row>
    <row r="32" spans="1:26" ht="15" x14ac:dyDescent="0.25">
      <c r="A32" s="20">
        <v>33</v>
      </c>
      <c r="B32" s="21"/>
      <c r="C32" s="21"/>
      <c r="D32" s="47"/>
      <c r="E32" s="47"/>
      <c r="F32" s="47"/>
      <c r="G32" s="47"/>
      <c r="H32" s="47"/>
      <c r="I32" s="47"/>
      <c r="J32" s="47"/>
      <c r="K32" s="22">
        <v>25</v>
      </c>
      <c r="L32" s="47"/>
      <c r="M32" s="47"/>
      <c r="N32" s="47"/>
      <c r="O32" s="49"/>
      <c r="P32" s="159"/>
      <c r="Q32" s="47"/>
      <c r="R32" s="47"/>
      <c r="S32" s="47"/>
      <c r="T32" s="68"/>
      <c r="U32" s="47"/>
      <c r="V32" s="47"/>
      <c r="W32" s="25">
        <f t="shared" si="0"/>
        <v>25</v>
      </c>
      <c r="X32" s="26">
        <f t="shared" si="1"/>
        <v>481.25</v>
      </c>
      <c r="Y32" s="21"/>
      <c r="Z32" s="21"/>
    </row>
    <row r="33" spans="1:26" s="19" customFormat="1" ht="15" x14ac:dyDescent="0.25">
      <c r="A33" s="11">
        <v>35</v>
      </c>
      <c r="B33" s="12"/>
      <c r="C33" s="12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45"/>
      <c r="P33" s="13">
        <v>10</v>
      </c>
      <c r="Q33" s="37"/>
      <c r="R33" s="13"/>
      <c r="S33" s="65"/>
      <c r="T33" s="37"/>
      <c r="U33" s="37"/>
      <c r="V33" s="37"/>
      <c r="W33" s="17">
        <f t="shared" si="0"/>
        <v>10</v>
      </c>
      <c r="X33" s="18">
        <f t="shared" si="1"/>
        <v>192.5</v>
      </c>
      <c r="Y33" s="12"/>
      <c r="Z33" s="12"/>
    </row>
    <row r="34" spans="1:26" s="19" customFormat="1" ht="15" x14ac:dyDescent="0.25">
      <c r="A34" s="20">
        <v>36</v>
      </c>
      <c r="B34" s="21"/>
      <c r="C34" s="21"/>
      <c r="D34" s="47"/>
      <c r="E34" s="47"/>
      <c r="F34" s="47"/>
      <c r="G34" s="47"/>
      <c r="H34" s="47"/>
      <c r="I34" s="47"/>
      <c r="J34" s="47"/>
      <c r="K34" s="47"/>
      <c r="L34" s="22">
        <f>4-4</f>
        <v>0</v>
      </c>
      <c r="M34" s="47"/>
      <c r="N34" s="47"/>
      <c r="O34" s="49"/>
      <c r="P34" s="22"/>
      <c r="Q34" s="47"/>
      <c r="R34" s="22"/>
      <c r="S34" s="68"/>
      <c r="T34" s="47"/>
      <c r="U34" s="47"/>
      <c r="V34" s="47"/>
      <c r="W34" s="25">
        <f t="shared" si="0"/>
        <v>0</v>
      </c>
      <c r="X34" s="26">
        <f t="shared" si="1"/>
        <v>0</v>
      </c>
      <c r="Y34" s="21"/>
      <c r="Z34" s="21"/>
    </row>
    <row r="35" spans="1:26" ht="15" x14ac:dyDescent="0.25">
      <c r="A35" s="11">
        <v>38</v>
      </c>
      <c r="B35" s="12"/>
      <c r="C35" s="12"/>
      <c r="D35" s="37"/>
      <c r="E35" s="37"/>
      <c r="F35" s="37"/>
      <c r="G35" s="37"/>
      <c r="H35" s="157"/>
      <c r="I35" s="37"/>
      <c r="J35" s="37"/>
      <c r="K35" s="37"/>
      <c r="L35" s="37"/>
      <c r="M35" s="37"/>
      <c r="N35" s="13">
        <v>10</v>
      </c>
      <c r="O35" s="38"/>
      <c r="P35" s="37"/>
      <c r="Q35" s="37"/>
      <c r="R35" s="37"/>
      <c r="S35" s="37"/>
      <c r="T35" s="65"/>
      <c r="U35" s="13"/>
      <c r="V35" s="37"/>
      <c r="W35" s="17">
        <f t="shared" si="0"/>
        <v>10</v>
      </c>
      <c r="X35" s="18">
        <f t="shared" si="1"/>
        <v>192.5</v>
      </c>
      <c r="Y35" s="12"/>
      <c r="Z35" s="12"/>
    </row>
    <row r="36" spans="1:26" s="19" customFormat="1" ht="15" x14ac:dyDescent="0.25">
      <c r="A36" s="20">
        <v>39</v>
      </c>
      <c r="B36" s="21"/>
      <c r="C36" s="21"/>
      <c r="D36" s="47"/>
      <c r="E36" s="22">
        <v>2</v>
      </c>
      <c r="F36" s="47"/>
      <c r="G36" s="47"/>
      <c r="H36" s="47"/>
      <c r="I36" s="47"/>
      <c r="J36" s="47"/>
      <c r="K36" s="47"/>
      <c r="L36" s="47"/>
      <c r="M36" s="47"/>
      <c r="N36" s="47"/>
      <c r="O36" s="48"/>
      <c r="P36" s="47"/>
      <c r="Q36" s="47"/>
      <c r="R36" s="47"/>
      <c r="S36" s="47"/>
      <c r="T36" s="47"/>
      <c r="U36" s="47"/>
      <c r="V36" s="47"/>
      <c r="W36" s="25">
        <f t="shared" si="0"/>
        <v>2</v>
      </c>
      <c r="X36" s="26">
        <f t="shared" si="1"/>
        <v>38.5</v>
      </c>
      <c r="Y36" s="21"/>
      <c r="Z36" s="21"/>
    </row>
    <row r="37" spans="1:26" s="19" customFormat="1" ht="15" x14ac:dyDescent="0.25">
      <c r="A37" s="11">
        <v>40</v>
      </c>
      <c r="B37" s="12"/>
      <c r="C37" s="12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8"/>
      <c r="P37" s="37"/>
      <c r="Q37" s="37"/>
      <c r="R37" s="37"/>
      <c r="S37" s="37"/>
      <c r="T37" s="13">
        <v>9</v>
      </c>
      <c r="U37" s="37"/>
      <c r="V37" s="37"/>
      <c r="W37" s="17">
        <f t="shared" si="0"/>
        <v>9</v>
      </c>
      <c r="X37" s="18">
        <f t="shared" si="1"/>
        <v>173.25</v>
      </c>
      <c r="Y37" s="12"/>
      <c r="Z37" s="12"/>
    </row>
    <row r="38" spans="1:26" ht="15" x14ac:dyDescent="0.25">
      <c r="A38" s="20">
        <v>41</v>
      </c>
      <c r="B38" s="21"/>
      <c r="C38" s="21"/>
      <c r="D38" s="47"/>
      <c r="E38" s="22">
        <v>1</v>
      </c>
      <c r="F38" s="47"/>
      <c r="G38" s="47"/>
      <c r="H38" s="160"/>
      <c r="I38" s="47"/>
      <c r="J38" s="47"/>
      <c r="K38" s="47"/>
      <c r="L38" s="47"/>
      <c r="M38" s="47"/>
      <c r="N38" s="47"/>
      <c r="O38" s="48"/>
      <c r="P38" s="47"/>
      <c r="Q38" s="47"/>
      <c r="R38" s="47"/>
      <c r="S38" s="62"/>
      <c r="T38" s="47"/>
      <c r="U38" s="47"/>
      <c r="V38" s="47"/>
      <c r="W38" s="25">
        <f t="shared" si="0"/>
        <v>1</v>
      </c>
      <c r="X38" s="26">
        <f t="shared" si="1"/>
        <v>19.25</v>
      </c>
      <c r="Y38" s="21"/>
      <c r="Z38" s="21"/>
    </row>
    <row r="39" spans="1:26" s="19" customFormat="1" ht="15" x14ac:dyDescent="0.25">
      <c r="A39" s="11">
        <v>42</v>
      </c>
      <c r="B39" s="12"/>
      <c r="C39" s="12"/>
      <c r="D39" s="37"/>
      <c r="E39" s="13">
        <v>2</v>
      </c>
      <c r="F39" s="13">
        <v>4</v>
      </c>
      <c r="G39" s="13">
        <v>5</v>
      </c>
      <c r="H39" s="37"/>
      <c r="I39" s="37"/>
      <c r="J39" s="37"/>
      <c r="K39" s="37"/>
      <c r="L39" s="37"/>
      <c r="M39" s="37"/>
      <c r="N39" s="37"/>
      <c r="O39" s="38"/>
      <c r="P39" s="37"/>
      <c r="Q39" s="37"/>
      <c r="R39" s="37"/>
      <c r="S39" s="50"/>
      <c r="T39" s="37"/>
      <c r="U39" s="37"/>
      <c r="V39" s="37"/>
      <c r="W39" s="17">
        <f t="shared" si="0"/>
        <v>11</v>
      </c>
      <c r="X39" s="18">
        <f t="shared" si="1"/>
        <v>211.75</v>
      </c>
      <c r="Y39" s="12"/>
      <c r="Z39" s="12"/>
    </row>
    <row r="40" spans="1:26" s="19" customFormat="1" ht="15" x14ac:dyDescent="0.25">
      <c r="A40" s="20">
        <v>43</v>
      </c>
      <c r="B40" s="21"/>
      <c r="C40" s="21"/>
      <c r="D40" s="47"/>
      <c r="E40" s="47"/>
      <c r="F40" s="47"/>
      <c r="G40" s="47"/>
      <c r="H40" s="160"/>
      <c r="I40" s="22"/>
      <c r="J40" s="22">
        <v>20</v>
      </c>
      <c r="K40" s="47"/>
      <c r="L40" s="22"/>
      <c r="M40" s="47"/>
      <c r="N40" s="47"/>
      <c r="O40" s="48"/>
      <c r="P40" s="47"/>
      <c r="Q40" s="47"/>
      <c r="R40" s="47"/>
      <c r="S40" s="47"/>
      <c r="T40" s="47"/>
      <c r="U40" s="47"/>
      <c r="V40" s="47"/>
      <c r="W40" s="25">
        <f t="shared" si="0"/>
        <v>20</v>
      </c>
      <c r="X40" s="26">
        <f t="shared" si="1"/>
        <v>385</v>
      </c>
      <c r="Y40" s="21"/>
      <c r="Z40" s="21"/>
    </row>
    <row r="41" spans="1:26" ht="15" x14ac:dyDescent="0.25">
      <c r="A41" s="11">
        <v>45</v>
      </c>
      <c r="B41" s="12"/>
      <c r="C41" s="12"/>
      <c r="D41" s="37"/>
      <c r="E41" s="13">
        <v>2</v>
      </c>
      <c r="F41" s="37"/>
      <c r="G41" s="37"/>
      <c r="H41" s="37"/>
      <c r="I41" s="37"/>
      <c r="J41" s="37"/>
      <c r="K41" s="37"/>
      <c r="L41" s="37"/>
      <c r="M41" s="37"/>
      <c r="N41" s="37"/>
      <c r="O41" s="38"/>
      <c r="P41" s="37"/>
      <c r="Q41" s="37"/>
      <c r="R41" s="37"/>
      <c r="S41" s="37"/>
      <c r="T41" s="65"/>
      <c r="U41" s="37"/>
      <c r="V41" s="37"/>
      <c r="W41" s="17">
        <f t="shared" si="0"/>
        <v>2</v>
      </c>
      <c r="X41" s="18">
        <f t="shared" si="1"/>
        <v>38.5</v>
      </c>
      <c r="Y41" s="12"/>
      <c r="Z41" s="12"/>
    </row>
    <row r="42" spans="1:26" s="19" customFormat="1" ht="15" x14ac:dyDescent="0.25">
      <c r="A42" s="20">
        <v>46</v>
      </c>
      <c r="B42" s="21"/>
      <c r="C42" s="21"/>
      <c r="D42" s="22">
        <v>38</v>
      </c>
      <c r="E42" s="47"/>
      <c r="F42" s="47"/>
      <c r="G42" s="47"/>
      <c r="H42" s="47"/>
      <c r="I42" s="47"/>
      <c r="J42" s="47"/>
      <c r="K42" s="22">
        <v>20</v>
      </c>
      <c r="L42" s="47"/>
      <c r="M42" s="47"/>
      <c r="N42" s="47"/>
      <c r="O42" s="48"/>
      <c r="P42" s="47"/>
      <c r="Q42" s="22">
        <v>0</v>
      </c>
      <c r="R42" s="47"/>
      <c r="S42" s="47"/>
      <c r="T42" s="47"/>
      <c r="U42" s="47"/>
      <c r="V42" s="47"/>
      <c r="W42" s="25">
        <f t="shared" si="0"/>
        <v>58</v>
      </c>
      <c r="X42" s="26">
        <f t="shared" si="1"/>
        <v>1116.5</v>
      </c>
      <c r="Y42" s="21"/>
      <c r="Z42" s="21"/>
    </row>
    <row r="43" spans="1:26" s="1" customFormat="1" ht="15" x14ac:dyDescent="0.25">
      <c r="A43" s="11"/>
      <c r="B43" s="12"/>
      <c r="C43" s="12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8"/>
      <c r="P43" s="37"/>
      <c r="Q43" s="37"/>
      <c r="R43" s="37"/>
      <c r="S43" s="37"/>
      <c r="T43" s="37"/>
      <c r="U43" s="37"/>
      <c r="V43" s="37"/>
      <c r="W43" s="17">
        <f t="shared" si="0"/>
        <v>0</v>
      </c>
      <c r="X43" s="18">
        <f t="shared" si="1"/>
        <v>0</v>
      </c>
      <c r="Y43" s="12"/>
      <c r="Z43" s="12"/>
    </row>
    <row r="44" spans="1:26" s="19" customFormat="1" ht="15" x14ac:dyDescent="0.25">
      <c r="A44" s="20"/>
      <c r="B44" s="21"/>
      <c r="C44" s="21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48"/>
      <c r="P44" s="63"/>
      <c r="Q44" s="63"/>
      <c r="R44" s="63"/>
      <c r="S44" s="63"/>
      <c r="T44" s="47"/>
      <c r="U44" s="63"/>
      <c r="V44" s="73">
        <v>24</v>
      </c>
      <c r="W44" s="25">
        <f>V44</f>
        <v>24</v>
      </c>
      <c r="X44" s="26">
        <f>ROUND(W44*38.5,2)</f>
        <v>924</v>
      </c>
      <c r="Y44" s="21"/>
      <c r="Z44" s="21"/>
    </row>
    <row r="45" spans="1:26" s="19" customFormat="1" ht="15" x14ac:dyDescent="0.25">
      <c r="A45" s="11"/>
      <c r="B45" s="12"/>
      <c r="C45" s="12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38"/>
      <c r="P45" s="158"/>
      <c r="Q45" s="158"/>
      <c r="R45" s="158"/>
      <c r="S45" s="158"/>
      <c r="T45" s="37"/>
      <c r="U45" s="158"/>
      <c r="V45" s="61">
        <v>24</v>
      </c>
      <c r="W45" s="17">
        <f>V45</f>
        <v>24</v>
      </c>
      <c r="X45" s="18">
        <f>ROUND(W45*38.5,2)</f>
        <v>924</v>
      </c>
      <c r="Y45" s="12"/>
      <c r="Z45" s="12"/>
    </row>
    <row r="46" spans="1:26" s="19" customFormat="1" ht="15" x14ac:dyDescent="0.25">
      <c r="A46" s="20"/>
      <c r="B46" s="21"/>
      <c r="C46" s="21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24"/>
      <c r="P46" s="73"/>
      <c r="Q46" s="73"/>
      <c r="R46" s="73"/>
      <c r="S46" s="75"/>
      <c r="T46" s="29"/>
      <c r="U46" s="73"/>
      <c r="V46" s="73"/>
      <c r="W46" s="25">
        <f>SUM(D46:U46)</f>
        <v>0</v>
      </c>
      <c r="X46" s="26">
        <f>ROUND(W46*19.25,2)</f>
        <v>0</v>
      </c>
      <c r="Y46" s="21"/>
      <c r="Z46" s="21"/>
    </row>
    <row r="47" spans="1:26" ht="15" x14ac:dyDescent="0.25">
      <c r="A47" s="20"/>
      <c r="B47" s="21"/>
      <c r="C47" s="21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24"/>
      <c r="P47" s="73"/>
      <c r="Q47" s="73"/>
      <c r="R47" s="73"/>
      <c r="S47" s="73"/>
      <c r="T47" s="22"/>
      <c r="U47" s="73"/>
      <c r="V47" s="73"/>
      <c r="W47" s="25">
        <f>SUM(D47:U47)</f>
        <v>0</v>
      </c>
      <c r="X47" s="26">
        <f>ROUND(W47*19.25,2)</f>
        <v>0</v>
      </c>
      <c r="Y47" s="21"/>
      <c r="Z47" s="21"/>
    </row>
    <row r="48" spans="1:26" ht="15" x14ac:dyDescent="0.25">
      <c r="A48" s="76"/>
      <c r="D48" s="77">
        <f t="shared" ref="D48:V48" si="2">SUM(D3:D47)</f>
        <v>453</v>
      </c>
      <c r="E48" s="78">
        <f t="shared" si="2"/>
        <v>23</v>
      </c>
      <c r="F48" s="78">
        <f t="shared" si="2"/>
        <v>8</v>
      </c>
      <c r="G48" s="78">
        <f t="shared" si="2"/>
        <v>10</v>
      </c>
      <c r="H48" s="78">
        <f t="shared" si="2"/>
        <v>22</v>
      </c>
      <c r="I48" s="78">
        <f t="shared" si="2"/>
        <v>0</v>
      </c>
      <c r="J48" s="78">
        <f t="shared" si="2"/>
        <v>55</v>
      </c>
      <c r="K48" s="77">
        <f t="shared" si="2"/>
        <v>195</v>
      </c>
      <c r="L48" s="78">
        <f t="shared" si="2"/>
        <v>32</v>
      </c>
      <c r="M48" s="78">
        <f t="shared" si="2"/>
        <v>0</v>
      </c>
      <c r="N48" s="78">
        <f t="shared" si="2"/>
        <v>40</v>
      </c>
      <c r="O48" s="78">
        <f t="shared" si="2"/>
        <v>15</v>
      </c>
      <c r="P48" s="78">
        <f t="shared" si="2"/>
        <v>10</v>
      </c>
      <c r="Q48" s="78">
        <f t="shared" si="2"/>
        <v>29</v>
      </c>
      <c r="R48" s="78">
        <f t="shared" si="2"/>
        <v>9</v>
      </c>
      <c r="S48" s="78">
        <f t="shared" si="2"/>
        <v>20</v>
      </c>
      <c r="T48" s="78">
        <f t="shared" si="2"/>
        <v>24</v>
      </c>
      <c r="U48" s="78">
        <f t="shared" si="2"/>
        <v>20</v>
      </c>
      <c r="V48" s="78">
        <f t="shared" si="2"/>
        <v>48</v>
      </c>
      <c r="W48" s="161"/>
      <c r="X48" s="86">
        <f>SUM(X3:X47)</f>
        <v>20424.25</v>
      </c>
    </row>
    <row r="49" spans="1:26" ht="15" x14ac:dyDescent="0.25">
      <c r="A49" s="76"/>
      <c r="D49" s="87">
        <f>(D48+E48+F48+G48+H48+I48+J48)*19.25</f>
        <v>10991.75</v>
      </c>
      <c r="E49" s="88" t="s">
        <v>27</v>
      </c>
      <c r="F49" s="89"/>
      <c r="G49" s="89"/>
      <c r="H49" s="90"/>
      <c r="I49" s="89"/>
      <c r="J49" s="89"/>
      <c r="K49" s="91">
        <f>(K48+L48+M48)*19.25</f>
        <v>4369.75</v>
      </c>
      <c r="L49" s="92"/>
      <c r="M49" s="93"/>
      <c r="N49" s="94">
        <f>(N48+O48+P48+Q48+R48+S48+T48)*19.25</f>
        <v>2829.75</v>
      </c>
      <c r="O49" s="95"/>
      <c r="P49" s="96"/>
      <c r="Q49" s="96"/>
      <c r="R49" s="97"/>
      <c r="S49" s="162"/>
      <c r="T49" s="163"/>
      <c r="U49" s="164">
        <f>U48*19.25</f>
        <v>385</v>
      </c>
      <c r="V49" s="164">
        <f>V48*38.5</f>
        <v>1848</v>
      </c>
      <c r="W49" s="101">
        <f>W48*17.5</f>
        <v>0</v>
      </c>
      <c r="X49" s="102" t="s">
        <v>28</v>
      </c>
    </row>
    <row r="50" spans="1:26" ht="77.25" x14ac:dyDescent="0.25">
      <c r="A50" s="103"/>
      <c r="D50" s="104">
        <v>11030.25</v>
      </c>
      <c r="E50" s="105" t="s">
        <v>29</v>
      </c>
      <c r="F50" s="106" t="s">
        <v>30</v>
      </c>
      <c r="G50" s="107"/>
      <c r="H50" s="108"/>
      <c r="I50" s="107"/>
      <c r="J50" s="106"/>
      <c r="K50" s="109">
        <v>4446.75</v>
      </c>
      <c r="L50" s="110" t="s">
        <v>31</v>
      </c>
      <c r="M50" s="111" t="s">
        <v>32</v>
      </c>
      <c r="N50" s="112">
        <v>3368.75</v>
      </c>
      <c r="O50" s="113" t="s">
        <v>33</v>
      </c>
      <c r="P50" s="95"/>
      <c r="Q50" s="95"/>
      <c r="R50" s="95"/>
      <c r="S50" s="165"/>
      <c r="T50" s="166"/>
      <c r="U50" s="167">
        <v>385</v>
      </c>
      <c r="V50" s="168">
        <v>1848</v>
      </c>
      <c r="W50" s="117"/>
      <c r="X50" s="102"/>
      <c r="Y50" s="118"/>
      <c r="Z50" s="169"/>
    </row>
    <row r="51" spans="1:26" ht="15" x14ac:dyDescent="0.25">
      <c r="A51" s="119"/>
      <c r="D51" s="120">
        <f>D50-D49</f>
        <v>38.5</v>
      </c>
      <c r="E51" s="46" t="s">
        <v>34</v>
      </c>
      <c r="F51" s="107"/>
      <c r="G51" s="107"/>
      <c r="H51" s="108"/>
      <c r="I51" s="107"/>
      <c r="J51" s="107"/>
      <c r="K51" s="109">
        <f>K50-K49</f>
        <v>77</v>
      </c>
      <c r="L51" s="121" t="s">
        <v>34</v>
      </c>
      <c r="M51" s="122"/>
      <c r="N51" s="112">
        <f>N50-N49</f>
        <v>539</v>
      </c>
      <c r="O51" s="123" t="s">
        <v>35</v>
      </c>
      <c r="P51" s="124"/>
      <c r="Q51" s="124"/>
      <c r="R51" s="124"/>
      <c r="S51" s="165"/>
      <c r="T51" s="170"/>
      <c r="U51" s="171">
        <f>U50-U49</f>
        <v>0</v>
      </c>
      <c r="V51" s="171">
        <f>V50-V49</f>
        <v>0</v>
      </c>
      <c r="X51" s="117"/>
      <c r="Y51" s="118"/>
    </row>
    <row r="52" spans="1:26" ht="45" x14ac:dyDescent="0.25">
      <c r="A52" s="119"/>
      <c r="B52" s="1" t="s">
        <v>36</v>
      </c>
      <c r="D52" s="172"/>
      <c r="E52" s="118"/>
      <c r="F52" s="127"/>
      <c r="G52" s="127"/>
      <c r="H52" s="127"/>
      <c r="I52" s="127"/>
      <c r="J52" s="127"/>
      <c r="K52" s="128"/>
      <c r="L52" s="129"/>
      <c r="M52" s="127"/>
      <c r="N52" s="130"/>
      <c r="O52" s="127"/>
      <c r="P52" s="127"/>
      <c r="Q52" s="127"/>
      <c r="R52" s="127"/>
      <c r="S52" s="118"/>
      <c r="T52" s="118"/>
      <c r="U52" s="173" t="s">
        <v>37</v>
      </c>
      <c r="V52" s="174">
        <f>U49+V49</f>
        <v>2233</v>
      </c>
      <c r="W52" s="131"/>
      <c r="X52" s="117"/>
      <c r="Y52" s="132"/>
    </row>
    <row r="53" spans="1:26" ht="15" x14ac:dyDescent="0.25">
      <c r="A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19"/>
      <c r="Q53" s="119"/>
      <c r="T53" s="118"/>
      <c r="U53" s="131"/>
      <c r="V53" s="131"/>
      <c r="X53" s="117"/>
    </row>
    <row r="54" spans="1:26" ht="15.75" x14ac:dyDescent="0.25">
      <c r="A54" s="119"/>
      <c r="B54" s="1" t="s">
        <v>38</v>
      </c>
      <c r="E54" s="133"/>
      <c r="F54" s="119"/>
      <c r="G54" s="134"/>
      <c r="H54" s="134"/>
      <c r="I54" s="134"/>
      <c r="J54" s="135"/>
      <c r="K54" s="135"/>
      <c r="L54" s="135"/>
      <c r="M54" s="135"/>
      <c r="N54" s="136"/>
      <c r="O54" s="135"/>
      <c r="P54" s="135"/>
      <c r="Q54" s="135"/>
      <c r="R54" s="137"/>
      <c r="S54" s="118"/>
      <c r="T54" s="118"/>
      <c r="U54" s="131"/>
      <c r="V54" s="131"/>
      <c r="X54" s="117"/>
    </row>
    <row r="55" spans="1:26" ht="15" x14ac:dyDescent="0.25">
      <c r="A55" s="119"/>
      <c r="B55" s="1" t="s">
        <v>39</v>
      </c>
      <c r="E55" s="135"/>
      <c r="F55" s="119"/>
      <c r="G55" s="135"/>
      <c r="H55" s="135"/>
      <c r="I55" s="135"/>
      <c r="J55" s="135"/>
      <c r="K55" s="135"/>
      <c r="L55" s="175"/>
      <c r="M55" s="175"/>
      <c r="N55" s="176" t="s">
        <v>40</v>
      </c>
      <c r="O55" s="177"/>
      <c r="P55" s="177"/>
      <c r="Q55" s="178">
        <v>21078.75</v>
      </c>
      <c r="R55" s="179"/>
      <c r="S55" s="180"/>
      <c r="T55" s="180"/>
      <c r="U55" s="181"/>
      <c r="V55" s="181"/>
      <c r="W55" s="182"/>
      <c r="X55" s="180"/>
      <c r="Y55" s="40"/>
      <c r="Z55" s="40"/>
    </row>
    <row r="56" spans="1:26" ht="15" x14ac:dyDescent="0.25">
      <c r="A56" s="119"/>
      <c r="E56" s="134"/>
      <c r="F56" s="119"/>
      <c r="G56" s="134"/>
      <c r="H56" s="134"/>
      <c r="I56" s="134"/>
      <c r="J56" s="135"/>
      <c r="K56" s="135"/>
      <c r="L56" s="175"/>
      <c r="M56" s="175"/>
      <c r="N56" s="183" t="s">
        <v>28</v>
      </c>
      <c r="O56" s="184"/>
      <c r="P56" s="184"/>
      <c r="Q56" s="185">
        <f>X48</f>
        <v>20424.25</v>
      </c>
      <c r="R56" s="40"/>
      <c r="S56" s="180"/>
      <c r="T56" s="180"/>
      <c r="U56" s="181"/>
      <c r="V56" s="181"/>
      <c r="W56" s="182"/>
      <c r="X56" s="180"/>
      <c r="Y56" s="179"/>
      <c r="Z56" s="40"/>
    </row>
    <row r="57" spans="1:26" ht="15" x14ac:dyDescent="0.25">
      <c r="A57" s="119"/>
      <c r="E57" s="134"/>
      <c r="F57" s="119"/>
      <c r="G57" s="134"/>
      <c r="H57" s="134"/>
      <c r="I57" s="134"/>
      <c r="J57" s="135"/>
      <c r="K57" s="135"/>
      <c r="L57" s="175"/>
      <c r="M57" s="175"/>
      <c r="N57" s="186" t="s">
        <v>41</v>
      </c>
      <c r="O57" s="187"/>
      <c r="P57" s="187"/>
      <c r="Q57" s="188">
        <f>D51+K51+N51+S51+U51+V51</f>
        <v>654.5</v>
      </c>
      <c r="R57" s="179"/>
      <c r="S57" s="180"/>
      <c r="T57" s="180"/>
      <c r="U57" s="181"/>
      <c r="V57" s="181"/>
      <c r="W57" s="182"/>
      <c r="X57" s="180"/>
      <c r="Y57" s="40"/>
      <c r="Z57" s="40"/>
    </row>
    <row r="58" spans="1:26" ht="15" x14ac:dyDescent="0.25">
      <c r="A58" s="119"/>
      <c r="C58" s="19"/>
      <c r="D58" s="19"/>
      <c r="E58" s="133"/>
      <c r="F58" s="148"/>
      <c r="G58" s="134"/>
      <c r="H58" s="134"/>
      <c r="I58" s="134"/>
      <c r="J58" s="135"/>
      <c r="K58" s="135"/>
      <c r="L58" s="175"/>
      <c r="M58" s="175"/>
      <c r="N58" s="175"/>
      <c r="O58" s="175"/>
      <c r="P58" s="175"/>
      <c r="Q58" s="175"/>
      <c r="R58" s="179"/>
      <c r="S58" s="180"/>
      <c r="T58" s="180"/>
      <c r="U58" s="181"/>
      <c r="V58" s="181"/>
      <c r="W58" s="182"/>
      <c r="X58" s="180"/>
      <c r="Y58" s="180"/>
      <c r="Z58" s="180"/>
    </row>
    <row r="59" spans="1:26" ht="15" x14ac:dyDescent="0.25">
      <c r="A59" s="119"/>
      <c r="E59" s="133"/>
      <c r="F59" s="119"/>
      <c r="G59" s="134"/>
      <c r="H59" s="134"/>
      <c r="I59" s="134"/>
      <c r="J59" s="134"/>
      <c r="K59" s="134"/>
      <c r="L59" s="189"/>
      <c r="M59" s="189"/>
      <c r="N59" s="190" t="s">
        <v>42</v>
      </c>
      <c r="O59" s="190"/>
      <c r="P59" s="190"/>
      <c r="Q59" s="191">
        <f>Q57+1.91</f>
        <v>656.41</v>
      </c>
      <c r="R59" s="179"/>
      <c r="S59" s="180"/>
      <c r="T59" s="180"/>
      <c r="U59" s="180"/>
      <c r="V59" s="180"/>
      <c r="W59" s="192"/>
      <c r="X59" s="182"/>
      <c r="Y59" s="180"/>
      <c r="Z59" s="180"/>
    </row>
    <row r="60" spans="1:26" ht="15" x14ac:dyDescent="0.25">
      <c r="A60" s="119"/>
      <c r="E60" s="133"/>
      <c r="F60" s="119"/>
      <c r="G60" s="134"/>
      <c r="H60" s="134"/>
      <c r="I60" s="134"/>
      <c r="J60" s="135"/>
      <c r="K60" s="135"/>
      <c r="L60" s="175"/>
      <c r="M60" s="175"/>
      <c r="N60" s="190"/>
      <c r="O60" s="190"/>
      <c r="P60" s="190"/>
      <c r="Q60" s="190"/>
      <c r="R60" s="180"/>
      <c r="S60" s="180"/>
      <c r="T60" s="180"/>
      <c r="U60" s="180"/>
      <c r="V60" s="180"/>
      <c r="W60" s="192"/>
      <c r="X60" s="182"/>
      <c r="Y60" s="180"/>
      <c r="Z60" s="180"/>
    </row>
    <row r="61" spans="1:26" ht="15" x14ac:dyDescent="0.25">
      <c r="A61" s="119"/>
      <c r="E61" s="133"/>
      <c r="F61" s="150"/>
      <c r="G61" s="151"/>
      <c r="H61" s="151"/>
      <c r="I61" s="151"/>
      <c r="J61" s="135"/>
      <c r="K61" s="135"/>
      <c r="L61" s="175"/>
      <c r="M61" s="175"/>
      <c r="N61" s="190"/>
      <c r="O61" s="190"/>
      <c r="P61" s="190"/>
      <c r="Q61" s="190"/>
      <c r="R61" s="180"/>
      <c r="S61" s="180"/>
      <c r="T61" s="180"/>
      <c r="U61" s="192"/>
      <c r="V61" s="192"/>
      <c r="W61" s="182"/>
      <c r="X61" s="180"/>
      <c r="Y61" s="180"/>
      <c r="Z61" s="180"/>
    </row>
    <row r="62" spans="1:26" ht="15" x14ac:dyDescent="0.25">
      <c r="A62" s="119"/>
      <c r="E62" s="133"/>
      <c r="F62" s="119"/>
      <c r="G62" s="134"/>
      <c r="H62" s="134"/>
      <c r="I62" s="134"/>
      <c r="J62" s="135"/>
      <c r="K62" s="135"/>
      <c r="L62" s="175"/>
      <c r="M62" s="175"/>
      <c r="N62" s="175"/>
      <c r="O62" s="175"/>
      <c r="P62" s="175"/>
      <c r="Q62" s="175"/>
      <c r="R62" s="180"/>
      <c r="S62" s="180"/>
      <c r="T62" s="180"/>
      <c r="U62" s="193"/>
      <c r="V62" s="193"/>
      <c r="W62" s="194"/>
      <c r="X62" s="180"/>
      <c r="Y62" s="180"/>
      <c r="Z62" s="180"/>
    </row>
    <row r="63" spans="1:26" ht="15" x14ac:dyDescent="0.25">
      <c r="A63" s="119"/>
      <c r="E63" s="133"/>
      <c r="F63" s="119"/>
      <c r="G63" s="134"/>
      <c r="H63" s="134"/>
      <c r="I63" s="134"/>
      <c r="J63" s="154"/>
      <c r="K63" s="154"/>
      <c r="L63" s="195"/>
      <c r="M63" s="195"/>
      <c r="N63" s="195"/>
      <c r="O63" s="195"/>
      <c r="P63" s="195"/>
      <c r="Q63" s="195"/>
      <c r="R63" s="40"/>
      <c r="S63" s="180"/>
      <c r="T63" s="180"/>
      <c r="U63" s="180"/>
      <c r="V63" s="180"/>
      <c r="W63" s="182"/>
      <c r="X63" s="180"/>
      <c r="Y63" s="180"/>
      <c r="Z63" s="180"/>
    </row>
    <row r="64" spans="1:26" ht="15" x14ac:dyDescent="0.25">
      <c r="A64" s="119"/>
      <c r="F64" s="119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T64" s="118"/>
      <c r="X64" s="117"/>
    </row>
    <row r="65" spans="1:24" ht="15" x14ac:dyDescent="0.25">
      <c r="A65" s="119"/>
      <c r="F65" s="119"/>
      <c r="G65" s="119"/>
      <c r="H65" s="119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T65" s="118"/>
      <c r="X65" s="117"/>
    </row>
    <row r="66" spans="1:24" ht="15" x14ac:dyDescent="0.25">
      <c r="A66" s="119"/>
      <c r="F66" s="119"/>
      <c r="G66" s="119"/>
      <c r="H66" s="119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T66" s="118"/>
      <c r="X66" s="117"/>
    </row>
    <row r="67" spans="1:24" ht="15" x14ac:dyDescent="0.25">
      <c r="A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X67" s="117"/>
    </row>
    <row r="68" spans="1:24" ht="15" x14ac:dyDescent="0.25">
      <c r="A68" s="119"/>
      <c r="C68" s="118"/>
      <c r="D68" s="127"/>
      <c r="E68" s="155"/>
      <c r="F68" s="155"/>
      <c r="G68" s="127"/>
      <c r="H68" s="127"/>
      <c r="I68" s="127"/>
      <c r="J68" s="119"/>
      <c r="K68" s="119"/>
      <c r="L68" s="119"/>
      <c r="M68" s="119"/>
      <c r="N68" s="119"/>
      <c r="O68" s="119"/>
      <c r="P68" s="119"/>
      <c r="Q68" s="119"/>
      <c r="R68" s="119"/>
      <c r="X68" s="117"/>
    </row>
  </sheetData>
  <pageMargins left="0.7" right="0.7" top="0.75" bottom="0.75" header="0.511811023622047" footer="0.511811023622047"/>
  <pageSetup paperSize="8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" sqref="B2:B7"/>
    </sheetView>
  </sheetViews>
  <sheetFormatPr defaultColWidth="8.7109375" defaultRowHeight="14.25" customHeight="1" x14ac:dyDescent="0.25"/>
  <cols>
    <col min="1" max="1" width="16.7109375" style="1" customWidth="1"/>
    <col min="2" max="2" width="19" style="1" customWidth="1"/>
    <col min="3" max="3" width="9.7109375" style="1" customWidth="1"/>
  </cols>
  <sheetData>
    <row r="1" spans="1:7" x14ac:dyDescent="0.25">
      <c r="A1" s="40"/>
      <c r="B1" s="40"/>
      <c r="C1" s="40" t="s">
        <v>43</v>
      </c>
      <c r="D1" s="40"/>
    </row>
    <row r="2" spans="1:7" x14ac:dyDescent="0.25">
      <c r="A2" s="41" t="s">
        <v>44</v>
      </c>
      <c r="B2" s="41"/>
      <c r="C2" s="41" t="s">
        <v>45</v>
      </c>
      <c r="D2" s="41">
        <v>1350</v>
      </c>
      <c r="E2" s="196"/>
      <c r="F2" s="40"/>
      <c r="G2" s="40"/>
    </row>
    <row r="3" spans="1:7" x14ac:dyDescent="0.25">
      <c r="A3" s="49"/>
      <c r="B3" s="49"/>
      <c r="C3" s="49"/>
      <c r="D3" s="49"/>
    </row>
    <row r="4" spans="1:7" x14ac:dyDescent="0.25">
      <c r="A4" s="41" t="s">
        <v>46</v>
      </c>
      <c r="B4" s="41"/>
      <c r="C4" s="41" t="s">
        <v>45</v>
      </c>
      <c r="D4" s="41">
        <v>1350</v>
      </c>
    </row>
    <row r="5" spans="1:7" s="19" customFormat="1" x14ac:dyDescent="0.25">
      <c r="A5" s="49"/>
      <c r="B5" s="49"/>
      <c r="C5" s="49"/>
      <c r="D5" s="49"/>
    </row>
    <row r="6" spans="1:7" s="19" customFormat="1" x14ac:dyDescent="0.25">
      <c r="A6" s="41" t="s">
        <v>47</v>
      </c>
      <c r="B6" s="41"/>
      <c r="C6" s="41" t="s">
        <v>48</v>
      </c>
      <c r="D6" s="41">
        <v>600</v>
      </c>
    </row>
    <row r="7" spans="1:7" s="19" customFormat="1" x14ac:dyDescent="0.25">
      <c r="A7" s="41" t="s">
        <v>49</v>
      </c>
      <c r="B7" s="41"/>
      <c r="C7" s="41" t="s">
        <v>45</v>
      </c>
      <c r="D7" s="41">
        <v>700</v>
      </c>
    </row>
    <row r="8" spans="1:7" x14ac:dyDescent="0.25">
      <c r="A8" s="41" t="s">
        <v>17</v>
      </c>
      <c r="B8" s="49"/>
      <c r="C8" s="49"/>
      <c r="D8" s="41">
        <f>SUM(D2:D7)</f>
        <v>4000</v>
      </c>
    </row>
    <row r="9" spans="1:7" x14ac:dyDescent="0.25">
      <c r="A9" s="40"/>
      <c r="B9" s="40"/>
      <c r="C9" s="40"/>
      <c r="D9" s="40"/>
    </row>
    <row r="10" spans="1:7" x14ac:dyDescent="0.25">
      <c r="A10" s="41" t="s">
        <v>50</v>
      </c>
      <c r="B10" s="24">
        <v>4000</v>
      </c>
      <c r="C10" s="40"/>
      <c r="D10" s="40"/>
    </row>
    <row r="11" spans="1:7" x14ac:dyDescent="0.25">
      <c r="A11" s="41" t="s">
        <v>51</v>
      </c>
      <c r="B11" s="24">
        <f>D8</f>
        <v>4000</v>
      </c>
      <c r="C11" s="40"/>
      <c r="D11" s="40"/>
    </row>
    <row r="12" spans="1:7" x14ac:dyDescent="0.25">
      <c r="A12" s="41" t="s">
        <v>52</v>
      </c>
      <c r="B12" s="24">
        <f>B10-B11</f>
        <v>0</v>
      </c>
      <c r="C12" s="40"/>
      <c r="D12" s="40"/>
    </row>
    <row r="13" spans="1:7" x14ac:dyDescent="0.25">
      <c r="A13" s="40"/>
      <c r="B13" s="40"/>
      <c r="C13" s="40"/>
      <c r="D13" s="40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2" sqref="A2"/>
    </sheetView>
  </sheetViews>
  <sheetFormatPr defaultColWidth="8.7109375" defaultRowHeight="14.25" customHeight="1" x14ac:dyDescent="0.25"/>
  <cols>
    <col min="1" max="1" width="17.28515625" style="1" customWidth="1"/>
    <col min="2" max="2" width="9.42578125" style="1" customWidth="1"/>
    <col min="3" max="3" width="13.140625" style="1" customWidth="1"/>
    <col min="4" max="4" width="11.42578125" style="1" customWidth="1"/>
  </cols>
  <sheetData>
    <row r="1" spans="1:5" ht="45" x14ac:dyDescent="0.25">
      <c r="A1" s="41" t="s">
        <v>53</v>
      </c>
      <c r="B1" s="41" t="s">
        <v>54</v>
      </c>
      <c r="C1" s="24" t="s">
        <v>55</v>
      </c>
      <c r="D1" s="197" t="s">
        <v>56</v>
      </c>
      <c r="E1" s="198"/>
    </row>
    <row r="2" spans="1:5" ht="15" x14ac:dyDescent="0.25">
      <c r="A2" s="41"/>
      <c r="B2" s="41"/>
      <c r="C2" s="199">
        <v>38.5</v>
      </c>
      <c r="D2" s="199">
        <f>B2*C2</f>
        <v>0</v>
      </c>
      <c r="E2" s="200"/>
    </row>
    <row r="3" spans="1:5" ht="15" x14ac:dyDescent="0.25">
      <c r="A3" s="41"/>
      <c r="B3" s="41"/>
      <c r="C3" s="199"/>
      <c r="D3" s="199">
        <f>B3*C3</f>
        <v>0</v>
      </c>
      <c r="E3" s="200"/>
    </row>
    <row r="4" spans="1:5" ht="15" x14ac:dyDescent="0.25">
      <c r="A4" s="41"/>
      <c r="B4" s="41"/>
      <c r="C4" s="199"/>
      <c r="D4" s="199">
        <f>B4*C4</f>
        <v>0</v>
      </c>
      <c r="E4" s="200"/>
    </row>
    <row r="5" spans="1:5" ht="15" x14ac:dyDescent="0.25">
      <c r="A5" s="200"/>
      <c r="B5" s="200"/>
      <c r="C5" s="201" t="s">
        <v>57</v>
      </c>
      <c r="D5" s="202">
        <f>SUM(D2:D4)</f>
        <v>0</v>
      </c>
      <c r="E5" s="201"/>
    </row>
    <row r="6" spans="1:5" ht="15" x14ac:dyDescent="0.25">
      <c r="A6" s="203" t="s">
        <v>58</v>
      </c>
      <c r="B6" s="204">
        <v>1591.71</v>
      </c>
    </row>
    <row r="7" spans="1:5" ht="15" x14ac:dyDescent="0.25">
      <c r="A7" s="203" t="s">
        <v>51</v>
      </c>
      <c r="B7" s="205">
        <f>D5</f>
        <v>0</v>
      </c>
    </row>
    <row r="8" spans="1:5" ht="15" x14ac:dyDescent="0.25">
      <c r="A8" s="203" t="s">
        <v>35</v>
      </c>
      <c r="B8" s="205">
        <f>B6-B7</f>
        <v>1591.71</v>
      </c>
    </row>
    <row r="9" spans="1:5" ht="15" x14ac:dyDescent="0.25">
      <c r="C9" s="1" t="s">
        <v>59</v>
      </c>
      <c r="E9" s="106" t="s">
        <v>60</v>
      </c>
    </row>
    <row r="10" spans="1:5" ht="15" x14ac:dyDescent="0.25">
      <c r="A10" s="206" t="s">
        <v>38</v>
      </c>
      <c r="B10" s="1" t="s">
        <v>61</v>
      </c>
    </row>
    <row r="11" spans="1:5" ht="15" x14ac:dyDescent="0.25">
      <c r="A11" s="206" t="s">
        <v>62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2" sqref="A2"/>
    </sheetView>
  </sheetViews>
  <sheetFormatPr defaultColWidth="8.7109375" defaultRowHeight="14.25" customHeight="1" x14ac:dyDescent="0.25"/>
  <cols>
    <col min="1" max="1" width="18.42578125" style="1" customWidth="1"/>
  </cols>
  <sheetData>
    <row r="1" spans="1:5" ht="60" x14ac:dyDescent="0.25">
      <c r="A1" s="41" t="s">
        <v>63</v>
      </c>
      <c r="B1" s="24" t="s">
        <v>64</v>
      </c>
      <c r="C1" s="197" t="s">
        <v>65</v>
      </c>
      <c r="D1" s="207" t="s">
        <v>66</v>
      </c>
      <c r="E1" s="197" t="s">
        <v>57</v>
      </c>
    </row>
    <row r="2" spans="1:5" ht="15" x14ac:dyDescent="0.25">
      <c r="A2" s="41"/>
      <c r="B2" s="41">
        <v>16</v>
      </c>
      <c r="C2" s="208">
        <v>38.5</v>
      </c>
      <c r="D2" s="24"/>
      <c r="E2" s="41">
        <f>B2*C2</f>
        <v>616</v>
      </c>
    </row>
    <row r="3" spans="1:5" ht="15" x14ac:dyDescent="0.25">
      <c r="A3" s="41" t="s">
        <v>58</v>
      </c>
      <c r="B3" s="199">
        <v>616.74</v>
      </c>
      <c r="C3" s="24"/>
      <c r="D3" s="24"/>
      <c r="E3" s="24"/>
    </row>
    <row r="4" spans="1:5" ht="15" x14ac:dyDescent="0.25">
      <c r="A4" s="41" t="s">
        <v>51</v>
      </c>
      <c r="B4" s="199">
        <f>E2</f>
        <v>616</v>
      </c>
      <c r="C4" s="24"/>
      <c r="D4" s="24"/>
      <c r="E4" s="24"/>
    </row>
    <row r="5" spans="1:5" ht="15" x14ac:dyDescent="0.25">
      <c r="A5" s="42" t="s">
        <v>35</v>
      </c>
      <c r="B5" s="209">
        <f>B3-B4</f>
        <v>0.74000000000000909</v>
      </c>
      <c r="C5" s="24"/>
      <c r="D5" s="24"/>
      <c r="E5" s="24"/>
    </row>
    <row r="6" spans="1:5" ht="15" x14ac:dyDescent="0.25">
      <c r="A6" s="19"/>
      <c r="B6" s="19"/>
      <c r="C6" s="19"/>
      <c r="D6" s="19"/>
      <c r="E6" s="19"/>
    </row>
    <row r="7" spans="1:5" ht="15" x14ac:dyDescent="0.25">
      <c r="A7" s="210" t="s">
        <v>39</v>
      </c>
      <c r="B7" s="19"/>
      <c r="C7" s="19"/>
      <c r="D7" s="19"/>
      <c r="E7" s="19"/>
    </row>
    <row r="8" spans="1:5" ht="15" x14ac:dyDescent="0.25">
      <c r="A8" s="19"/>
      <c r="B8" s="19"/>
      <c r="C8" s="19"/>
      <c r="D8" s="19"/>
      <c r="E8" s="19"/>
    </row>
    <row r="9" spans="1:5" ht="15" x14ac:dyDescent="0.25">
      <c r="A9" s="210" t="s">
        <v>67</v>
      </c>
      <c r="B9" s="19" t="s">
        <v>68</v>
      </c>
      <c r="C9" s="19"/>
      <c r="D9" s="19"/>
      <c r="E9" s="19"/>
    </row>
    <row r="10" spans="1:5" ht="15" x14ac:dyDescent="0.25">
      <c r="A10" s="19"/>
      <c r="B10" s="19"/>
      <c r="C10" s="19"/>
      <c r="D10" s="19"/>
      <c r="E10" s="19"/>
    </row>
    <row r="11" spans="1:5" ht="15" x14ac:dyDescent="0.25">
      <c r="A11" s="19" t="s">
        <v>69</v>
      </c>
      <c r="B11" s="19"/>
      <c r="C11" s="19"/>
      <c r="D11" s="19"/>
      <c r="E11" s="40"/>
    </row>
    <row r="12" spans="1:5" ht="15" x14ac:dyDescent="0.25">
      <c r="A12" s="19"/>
      <c r="B12" s="19"/>
      <c r="C12" s="19"/>
      <c r="D12" s="19"/>
    </row>
    <row r="13" spans="1:5" ht="15" x14ac:dyDescent="0.25">
      <c r="A13" s="19"/>
      <c r="B13" s="19"/>
      <c r="C13" s="19"/>
      <c r="D13" s="19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" sqref="A2:B10"/>
    </sheetView>
  </sheetViews>
  <sheetFormatPr defaultColWidth="8.7109375" defaultRowHeight="14.25" customHeight="1" x14ac:dyDescent="0.25"/>
  <cols>
    <col min="1" max="1" width="19.28515625" style="1" customWidth="1"/>
    <col min="2" max="2" width="12.42578125" style="1" customWidth="1"/>
    <col min="3" max="3" width="14.140625" style="1" customWidth="1"/>
    <col min="4" max="4" width="14" style="1" customWidth="1"/>
    <col min="5" max="5" width="13.140625" style="1" customWidth="1"/>
  </cols>
  <sheetData>
    <row r="1" spans="1:10" x14ac:dyDescent="0.25">
      <c r="A1" s="211" t="s">
        <v>70</v>
      </c>
      <c r="B1" s="211" t="s">
        <v>71</v>
      </c>
      <c r="C1" s="200" t="s">
        <v>72</v>
      </c>
      <c r="D1" s="200" t="s">
        <v>73</v>
      </c>
      <c r="E1" s="200" t="s">
        <v>55</v>
      </c>
      <c r="F1" s="211" t="s">
        <v>74</v>
      </c>
    </row>
    <row r="2" spans="1:10" x14ac:dyDescent="0.25">
      <c r="A2" s="41"/>
      <c r="B2" s="220"/>
      <c r="C2" s="41">
        <v>5</v>
      </c>
      <c r="D2" s="41" t="s">
        <v>75</v>
      </c>
      <c r="E2" s="212">
        <v>29.28</v>
      </c>
      <c r="F2" s="15">
        <f>C2*E2</f>
        <v>146.4</v>
      </c>
      <c r="G2" s="106" t="s">
        <v>76</v>
      </c>
      <c r="H2" s="10"/>
      <c r="I2" s="10"/>
    </row>
    <row r="3" spans="1:10" s="40" customFormat="1" x14ac:dyDescent="0.25">
      <c r="A3" s="213"/>
      <c r="B3" s="221"/>
      <c r="C3" s="213">
        <v>4</v>
      </c>
      <c r="D3" s="213" t="s">
        <v>77</v>
      </c>
      <c r="E3" s="214">
        <v>20.21</v>
      </c>
      <c r="F3" s="215">
        <f>C3*E3</f>
        <v>80.84</v>
      </c>
      <c r="G3" s="216" t="s">
        <v>78</v>
      </c>
      <c r="H3" s="216"/>
      <c r="I3" s="216"/>
    </row>
    <row r="4" spans="1:10" x14ac:dyDescent="0.25">
      <c r="A4" s="200"/>
      <c r="B4" s="221"/>
      <c r="C4" s="213">
        <v>2</v>
      </c>
      <c r="D4" s="213" t="s">
        <v>77</v>
      </c>
      <c r="E4" s="214">
        <v>20.21</v>
      </c>
      <c r="F4" s="215">
        <f>C4*E4</f>
        <v>40.42</v>
      </c>
      <c r="G4" s="217"/>
      <c r="H4" s="217"/>
      <c r="I4" s="217"/>
    </row>
    <row r="5" spans="1:10" x14ac:dyDescent="0.25">
      <c r="A5" s="41"/>
      <c r="B5" s="41"/>
      <c r="C5" s="41"/>
      <c r="D5" s="41"/>
      <c r="E5" s="214">
        <v>20.21</v>
      </c>
      <c r="F5" s="215">
        <f t="shared" ref="F5:F14" si="0">C5*E5</f>
        <v>0</v>
      </c>
      <c r="G5" s="217"/>
      <c r="H5" s="217"/>
      <c r="I5" s="217"/>
    </row>
    <row r="6" spans="1:10" x14ac:dyDescent="0.25">
      <c r="A6" s="41"/>
      <c r="B6" s="220"/>
      <c r="C6" s="41">
        <v>2</v>
      </c>
      <c r="D6" s="41" t="s">
        <v>75</v>
      </c>
      <c r="E6" s="212">
        <v>29.28</v>
      </c>
      <c r="F6" s="15">
        <f t="shared" si="0"/>
        <v>58.56</v>
      </c>
      <c r="G6" s="10"/>
    </row>
    <row r="7" spans="1:10" x14ac:dyDescent="0.25">
      <c r="A7" s="41"/>
      <c r="B7" s="220"/>
      <c r="C7" s="41">
        <v>7</v>
      </c>
      <c r="D7" s="41" t="s">
        <v>75</v>
      </c>
      <c r="E7" s="212">
        <v>29.28</v>
      </c>
      <c r="F7" s="15">
        <f t="shared" si="0"/>
        <v>204.96</v>
      </c>
      <c r="G7" s="10"/>
      <c r="H7" s="106" t="s">
        <v>79</v>
      </c>
      <c r="I7" s="10"/>
      <c r="J7" s="10"/>
    </row>
    <row r="8" spans="1:10" x14ac:dyDescent="0.25">
      <c r="A8" s="41"/>
      <c r="B8" s="220"/>
      <c r="C8" s="41">
        <v>3</v>
      </c>
      <c r="D8" s="41" t="s">
        <v>75</v>
      </c>
      <c r="E8" s="212">
        <v>29.28</v>
      </c>
      <c r="F8" s="15">
        <f t="shared" si="0"/>
        <v>87.84</v>
      </c>
      <c r="G8" s="10"/>
    </row>
    <row r="9" spans="1:10" x14ac:dyDescent="0.25">
      <c r="A9" s="41"/>
      <c r="B9" s="220"/>
      <c r="C9" s="41">
        <v>12</v>
      </c>
      <c r="D9" s="41" t="s">
        <v>75</v>
      </c>
      <c r="E9" s="212">
        <v>29.28</v>
      </c>
      <c r="F9" s="15">
        <f t="shared" si="0"/>
        <v>351.36</v>
      </c>
      <c r="G9" s="10"/>
    </row>
    <row r="10" spans="1:10" x14ac:dyDescent="0.25">
      <c r="A10" s="41"/>
      <c r="B10" s="220"/>
      <c r="C10" s="24">
        <v>1</v>
      </c>
      <c r="D10" s="41" t="s">
        <v>75</v>
      </c>
      <c r="E10" s="212">
        <v>29.28</v>
      </c>
      <c r="F10" s="15">
        <f t="shared" si="0"/>
        <v>29.28</v>
      </c>
      <c r="G10" s="10"/>
      <c r="H10" s="40"/>
    </row>
    <row r="11" spans="1:10" x14ac:dyDescent="0.25">
      <c r="A11" s="41"/>
      <c r="B11" s="41"/>
      <c r="C11" s="41"/>
      <c r="D11" s="41"/>
      <c r="E11" s="212">
        <v>29.28</v>
      </c>
      <c r="F11" s="15">
        <f t="shared" si="0"/>
        <v>0</v>
      </c>
      <c r="G11" s="10"/>
    </row>
    <row r="12" spans="1:10" s="19" customFormat="1" x14ac:dyDescent="0.25">
      <c r="A12" s="41"/>
      <c r="B12" s="41"/>
      <c r="C12" s="41"/>
      <c r="D12" s="41"/>
      <c r="E12" s="212">
        <v>29.28</v>
      </c>
      <c r="F12" s="15">
        <f t="shared" si="0"/>
        <v>0</v>
      </c>
      <c r="G12" s="218"/>
    </row>
    <row r="13" spans="1:10" x14ac:dyDescent="0.25">
      <c r="A13" s="41"/>
      <c r="B13" s="41"/>
      <c r="C13" s="41"/>
      <c r="D13" s="219"/>
      <c r="E13" s="212">
        <v>29.28</v>
      </c>
      <c r="F13" s="15">
        <f t="shared" si="0"/>
        <v>0</v>
      </c>
      <c r="G13" s="10"/>
    </row>
    <row r="14" spans="1:10" x14ac:dyDescent="0.25">
      <c r="A14" s="49"/>
      <c r="B14" s="41"/>
      <c r="C14" s="41"/>
      <c r="D14" s="26"/>
      <c r="E14" s="212">
        <v>29.28</v>
      </c>
      <c r="F14" s="15">
        <f t="shared" si="0"/>
        <v>0</v>
      </c>
      <c r="G14" s="10"/>
    </row>
    <row r="15" spans="1:10" x14ac:dyDescent="0.25">
      <c r="A15" s="41"/>
      <c r="B15" s="41"/>
      <c r="C15" s="41">
        <f>SUM(C2:C14)</f>
        <v>36</v>
      </c>
      <c r="D15" s="26"/>
      <c r="E15" s="208"/>
      <c r="F15" s="24"/>
    </row>
    <row r="16" spans="1:10" x14ac:dyDescent="0.25">
      <c r="A16" s="19"/>
      <c r="B16" s="19"/>
      <c r="C16" s="19"/>
      <c r="D16" s="19" t="s">
        <v>57</v>
      </c>
      <c r="E16" s="208"/>
      <c r="F16" s="24">
        <f>SUM(F2:F15)</f>
        <v>999.66000000000008</v>
      </c>
    </row>
    <row r="17" spans="1:6" x14ac:dyDescent="0.25">
      <c r="A17" s="41" t="s">
        <v>58</v>
      </c>
      <c r="B17" s="199">
        <v>2398</v>
      </c>
      <c r="C17" s="19"/>
      <c r="D17" s="19"/>
      <c r="E17" s="19"/>
      <c r="F17" s="19"/>
    </row>
    <row r="18" spans="1:6" x14ac:dyDescent="0.25">
      <c r="A18" s="41" t="s">
        <v>51</v>
      </c>
      <c r="B18" s="199">
        <f>F16</f>
        <v>999.66000000000008</v>
      </c>
      <c r="C18" s="19"/>
      <c r="D18" s="19"/>
      <c r="E18" s="19"/>
      <c r="F18" s="19"/>
    </row>
    <row r="19" spans="1:6" x14ac:dyDescent="0.25">
      <c r="A19" s="41" t="s">
        <v>35</v>
      </c>
      <c r="B19" s="199">
        <f>B17-B18</f>
        <v>1398.34</v>
      </c>
      <c r="C19" s="19"/>
      <c r="D19" s="19" t="s">
        <v>80</v>
      </c>
      <c r="E19" s="19"/>
      <c r="F19" s="19"/>
    </row>
    <row r="21" spans="1:6" x14ac:dyDescent="0.25">
      <c r="A21" s="206" t="s">
        <v>81</v>
      </c>
    </row>
    <row r="22" spans="1:6" x14ac:dyDescent="0.25">
      <c r="A22" s="206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1770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OOOO</vt:lpstr>
      <vt:lpstr>FIS_25-26-</vt:lpstr>
      <vt:lpstr>funzioni strumentali</vt:lpstr>
      <vt:lpstr>agenda sud</vt:lpstr>
      <vt:lpstr>ore ed fisica</vt:lpstr>
      <vt:lpstr>ore sostit.colleghi assenti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cappai</dc:creator>
  <cp:lastModifiedBy>ds</cp:lastModifiedBy>
  <cp:revision>216</cp:revision>
  <cp:lastPrinted>2023-09-19T09:38:03Z</cp:lastPrinted>
  <dcterms:created xsi:type="dcterms:W3CDTF">2020-06-07T12:39:01Z</dcterms:created>
  <dcterms:modified xsi:type="dcterms:W3CDTF">2026-05-20T08:52:26Z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