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0" documentId="13_ncr:1_{25EEFD94-6264-4927-87D0-1B60F9ADCA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3" i="5" l="1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G159" i="5"/>
  <c r="H159" i="5" s="1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 s="1"/>
  <c r="G150" i="5"/>
  <c r="H150" i="5" s="1"/>
  <c r="G149" i="5"/>
  <c r="H149" i="5" s="1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 s="1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G125" i="5"/>
  <c r="H125" i="5" s="1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G105" i="5"/>
  <c r="H105" i="5" s="1"/>
  <c r="G104" i="5"/>
  <c r="H104" i="5" s="1"/>
  <c r="G103" i="5"/>
  <c r="H103" i="5"/>
  <c r="G102" i="5"/>
  <c r="H102" i="5" s="1"/>
  <c r="G101" i="5"/>
  <c r="H101" i="5" s="1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G83" i="5"/>
  <c r="H83" i="5" s="1"/>
  <c r="G82" i="5"/>
  <c r="H82" i="5" s="1"/>
  <c r="G81" i="5"/>
  <c r="H81" i="5" s="1"/>
  <c r="G80" i="5"/>
  <c r="H80" i="5" s="1"/>
  <c r="G79" i="5"/>
  <c r="H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/>
  <c r="G54" i="5"/>
  <c r="H54" i="5" s="1"/>
  <c r="G53" i="5"/>
  <c r="H53" i="5" s="1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H23" i="5"/>
  <c r="G23" i="5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H8" i="5"/>
  <c r="G8" i="5"/>
  <c r="G7" i="5"/>
  <c r="H7" i="5" s="1"/>
  <c r="G6" i="5"/>
  <c r="H6" i="5" s="1"/>
  <c r="H5" i="5"/>
  <c r="G5" i="5"/>
  <c r="G4" i="5"/>
  <c r="H4" i="5" s="1"/>
  <c r="C1" i="5"/>
  <c r="B16" i="1" s="1"/>
  <c r="B1" i="5"/>
  <c r="C16" i="1" s="1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G195" i="4"/>
  <c r="H195" i="4" s="1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G169" i="4"/>
  <c r="H169" i="4" s="1"/>
  <c r="G168" i="4"/>
  <c r="H168" i="4" s="1"/>
  <c r="G167" i="4"/>
  <c r="H167" i="4" s="1"/>
  <c r="G166" i="4"/>
  <c r="H166" i="4" s="1"/>
  <c r="G165" i="4"/>
  <c r="H165" i="4" s="1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G153" i="4"/>
  <c r="H153" i="4" s="1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 s="1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 s="1"/>
  <c r="G86" i="4"/>
  <c r="H86" i="4" s="1"/>
  <c r="G85" i="4"/>
  <c r="H85" i="4" s="1"/>
  <c r="G84" i="4"/>
  <c r="H84" i="4" s="1"/>
  <c r="G83" i="4"/>
  <c r="H83" i="4" s="1"/>
  <c r="G82" i="4"/>
  <c r="H82" i="4" s="1"/>
  <c r="G81" i="4"/>
  <c r="H81" i="4" s="1"/>
  <c r="G80" i="4"/>
  <c r="H80" i="4" s="1"/>
  <c r="G79" i="4"/>
  <c r="H79" i="4" s="1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C15" i="1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 s="1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G169" i="3"/>
  <c r="H169" i="3" s="1"/>
  <c r="G168" i="3"/>
  <c r="H168" i="3" s="1"/>
  <c r="G167" i="3"/>
  <c r="H167" i="3"/>
  <c r="G166" i="3"/>
  <c r="H166" i="3" s="1"/>
  <c r="G165" i="3"/>
  <c r="H165" i="3" s="1"/>
  <c r="G164" i="3"/>
  <c r="H164" i="3" s="1"/>
  <c r="G163" i="3"/>
  <c r="H163" i="3" s="1"/>
  <c r="G162" i="3"/>
  <c r="H162" i="3" s="1"/>
  <c r="G161" i="3"/>
  <c r="H161" i="3" s="1"/>
  <c r="G160" i="3"/>
  <c r="H160" i="3" s="1"/>
  <c r="G159" i="3"/>
  <c r="H159" i="3" s="1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G145" i="3"/>
  <c r="H145" i="3" s="1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 s="1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G121" i="3"/>
  <c r="H121" i="3" s="1"/>
  <c r="G120" i="3"/>
  <c r="H120" i="3" s="1"/>
  <c r="G119" i="3"/>
  <c r="H119" i="3" s="1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 s="1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G95" i="3"/>
  <c r="H95" i="3" s="1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H7" i="3"/>
  <c r="G7" i="3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H201" i="2" s="1"/>
  <c r="G200" i="2"/>
  <c r="H200" i="2"/>
  <c r="G199" i="2"/>
  <c r="H199" i="2" s="1"/>
  <c r="G198" i="2"/>
  <c r="G197" i="2"/>
  <c r="G196" i="2"/>
  <c r="H196" i="2"/>
  <c r="G195" i="2"/>
  <c r="H195" i="2" s="1"/>
  <c r="G194" i="2"/>
  <c r="H194" i="2" s="1"/>
  <c r="G193" i="2"/>
  <c r="H193" i="2" s="1"/>
  <c r="G192" i="2"/>
  <c r="H192" i="2" s="1"/>
  <c r="G191" i="2"/>
  <c r="H191" i="2" s="1"/>
  <c r="G190" i="2"/>
  <c r="G189" i="2"/>
  <c r="G188" i="2"/>
  <c r="H188" i="2" s="1"/>
  <c r="G187" i="2"/>
  <c r="G186" i="2"/>
  <c r="H186" i="2" s="1"/>
  <c r="G185" i="2"/>
  <c r="H185" i="2" s="1"/>
  <c r="G184" i="2"/>
  <c r="H184" i="2" s="1"/>
  <c r="G183" i="2"/>
  <c r="H183" i="2" s="1"/>
  <c r="G182" i="2"/>
  <c r="G181" i="2"/>
  <c r="G180" i="2"/>
  <c r="H180" i="2" s="1"/>
  <c r="G179" i="2"/>
  <c r="G178" i="2"/>
  <c r="H178" i="2" s="1"/>
  <c r="G177" i="2"/>
  <c r="H177" i="2" s="1"/>
  <c r="G176" i="2"/>
  <c r="H176" i="2"/>
  <c r="G175" i="2"/>
  <c r="G174" i="2"/>
  <c r="G173" i="2"/>
  <c r="G172" i="2"/>
  <c r="H172" i="2" s="1"/>
  <c r="G171" i="2"/>
  <c r="H171" i="2" s="1"/>
  <c r="G170" i="2"/>
  <c r="H170" i="2" s="1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H163" i="2" s="1"/>
  <c r="G162" i="2"/>
  <c r="G161" i="2"/>
  <c r="G160" i="2"/>
  <c r="H160" i="2" s="1"/>
  <c r="G159" i="2"/>
  <c r="H159" i="2" s="1"/>
  <c r="G158" i="2"/>
  <c r="H158" i="2" s="1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 s="1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H139" i="2" s="1"/>
  <c r="G138" i="2"/>
  <c r="H138" i="2" s="1"/>
  <c r="G137" i="2"/>
  <c r="H137" i="2" s="1"/>
  <c r="G136" i="2"/>
  <c r="H136" i="2" s="1"/>
  <c r="G135" i="2"/>
  <c r="H135" i="2" s="1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H122" i="2" s="1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H114" i="2" s="1"/>
  <c r="G113" i="2"/>
  <c r="H113" i="2" s="1"/>
  <c r="G112" i="2"/>
  <c r="H112" i="2" s="1"/>
  <c r="G111" i="2"/>
  <c r="G110" i="2"/>
  <c r="G109" i="2"/>
  <c r="H109" i="2" s="1"/>
  <c r="G108" i="2"/>
  <c r="H108" i="2"/>
  <c r="G107" i="2"/>
  <c r="H107" i="2" s="1"/>
  <c r="G106" i="2"/>
  <c r="H106" i="2" s="1"/>
  <c r="G105" i="2"/>
  <c r="H105" i="2" s="1"/>
  <c r="G104" i="2"/>
  <c r="H104" i="2"/>
  <c r="G103" i="2"/>
  <c r="H103" i="2" s="1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G93" i="2"/>
  <c r="H93" i="2" s="1"/>
  <c r="G92" i="2"/>
  <c r="H92" i="2" s="1"/>
  <c r="G91" i="2"/>
  <c r="G90" i="2"/>
  <c r="H90" i="2" s="1"/>
  <c r="G89" i="2"/>
  <c r="H89" i="2" s="1"/>
  <c r="G88" i="2"/>
  <c r="H88" i="2" s="1"/>
  <c r="G87" i="2"/>
  <c r="H87" i="2" s="1"/>
  <c r="G86" i="2"/>
  <c r="H86" i="2" s="1"/>
  <c r="G85" i="2"/>
  <c r="H85" i="2" s="1"/>
  <c r="G84" i="2"/>
  <c r="H84" i="2" s="1"/>
  <c r="G83" i="2"/>
  <c r="G82" i="2"/>
  <c r="G81" i="2"/>
  <c r="H81" i="2" s="1"/>
  <c r="G80" i="2"/>
  <c r="H80" i="2"/>
  <c r="G79" i="2"/>
  <c r="H79" i="2" s="1"/>
  <c r="G78" i="2"/>
  <c r="G77" i="2"/>
  <c r="G76" i="2"/>
  <c r="H76" i="2" s="1"/>
  <c r="G75" i="2"/>
  <c r="H75" i="2" s="1"/>
  <c r="G74" i="2"/>
  <c r="H74" i="2" s="1"/>
  <c r="G73" i="2"/>
  <c r="H73" i="2" s="1"/>
  <c r="G72" i="2"/>
  <c r="H72" i="2" s="1"/>
  <c r="G71" i="2"/>
  <c r="H71" i="2" s="1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H63" i="2" s="1"/>
  <c r="G62" i="2"/>
  <c r="H62" i="2" s="1"/>
  <c r="G61" i="2"/>
  <c r="H61" i="2" s="1"/>
  <c r="G60" i="2"/>
  <c r="H60" i="2"/>
  <c r="G59" i="2"/>
  <c r="G58" i="2"/>
  <c r="H58" i="2" s="1"/>
  <c r="G57" i="2"/>
  <c r="H57" i="2" s="1"/>
  <c r="G56" i="2"/>
  <c r="H56" i="2"/>
  <c r="G55" i="2"/>
  <c r="G54" i="2"/>
  <c r="G53" i="2"/>
  <c r="H53" i="2" s="1"/>
  <c r="G52" i="2"/>
  <c r="H52" i="2" s="1"/>
  <c r="G51" i="2"/>
  <c r="H51" i="2" s="1"/>
  <c r="G50" i="2"/>
  <c r="H50" i="2" s="1"/>
  <c r="G49" i="2"/>
  <c r="G48" i="2"/>
  <c r="H48" i="2" s="1"/>
  <c r="G47" i="2"/>
  <c r="H47" i="2" s="1"/>
  <c r="G46" i="2"/>
  <c r="H46" i="2" s="1"/>
  <c r="G45" i="2"/>
  <c r="H45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H39" i="2" s="1"/>
  <c r="G38" i="2"/>
  <c r="H38" i="2" s="1"/>
  <c r="G37" i="2"/>
  <c r="H37" i="2" s="1"/>
  <c r="G36" i="2"/>
  <c r="H36" i="2" s="1"/>
  <c r="G35" i="2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8" i="2"/>
  <c r="H197" i="2"/>
  <c r="H190" i="2"/>
  <c r="H189" i="2"/>
  <c r="H187" i="2"/>
  <c r="H182" i="2"/>
  <c r="H181" i="2"/>
  <c r="H179" i="2"/>
  <c r="H175" i="2"/>
  <c r="H174" i="2"/>
  <c r="H173" i="2"/>
  <c r="H167" i="2"/>
  <c r="H162" i="2"/>
  <c r="H161" i="2"/>
  <c r="H155" i="2"/>
  <c r="H154" i="2"/>
  <c r="H153" i="2"/>
  <c r="H151" i="2"/>
  <c r="H150" i="2"/>
  <c r="H149" i="2"/>
  <c r="H145" i="2"/>
  <c r="H143" i="2"/>
  <c r="H142" i="2"/>
  <c r="H141" i="2"/>
  <c r="H134" i="2"/>
  <c r="H133" i="2"/>
  <c r="H131" i="2"/>
  <c r="H130" i="2"/>
  <c r="H129" i="2"/>
  <c r="H126" i="2"/>
  <c r="H125" i="2"/>
  <c r="H121" i="2"/>
  <c r="H119" i="2"/>
  <c r="H115" i="2"/>
  <c r="H111" i="2"/>
  <c r="H110" i="2"/>
  <c r="H102" i="2"/>
  <c r="H101" i="2"/>
  <c r="H97" i="2"/>
  <c r="H94" i="2"/>
  <c r="H91" i="2"/>
  <c r="H83" i="2"/>
  <c r="H82" i="2"/>
  <c r="H78" i="2"/>
  <c r="H77" i="2"/>
  <c r="H67" i="2"/>
  <c r="H66" i="2"/>
  <c r="H65" i="2"/>
  <c r="H59" i="2"/>
  <c r="H55" i="2"/>
  <c r="H54" i="2"/>
  <c r="H49" i="2"/>
  <c r="H35" i="2"/>
  <c r="H25" i="2"/>
  <c r="H9" i="2"/>
  <c r="C1" i="2"/>
  <c r="B13" i="1" s="1"/>
  <c r="B1" i="2"/>
  <c r="C13" i="1" s="1"/>
  <c r="H1" i="5" l="1"/>
  <c r="G1" i="5" s="1"/>
  <c r="D16" i="1" s="1"/>
  <c r="C9" i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<sst xmlns="http://schemas.openxmlformats.org/spreadsheetml/2006/main" count="225" uniqueCount="193">
  <si>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</si>
  <si>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</si>
  <si>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</si>
  <si>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</si>
  <si>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</si>
  <si>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</si>
  <si>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</si>
  <si>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</si>
  <si>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</si>
  <si>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</si>
  <si>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</si>
  <si>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</si>
  <si>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</si>
  <si>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</si>
  <si>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</si>
  <si>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</si>
  <si>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</si>
  <si>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</si>
  <si>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</si>
  <si>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</si>
  <si>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DON MILANI VIMERCATE</t>
  </si>
  <si>
    <t>20871 VIMERCATE (MB) Via Mascagni C.F. 87004970155 C.M. MBIC8EX001</t>
  </si>
  <si>
    <t>1020401127 del 30/12/2020</t>
  </si>
  <si>
    <t>1020400706 del 30/12/2020</t>
  </si>
  <si>
    <t>8 del 05/01/2021</t>
  </si>
  <si>
    <t>38 del 05/01/2021</t>
  </si>
  <si>
    <t>28 del 05/01/2021</t>
  </si>
  <si>
    <t>56 del 05/01/2021</t>
  </si>
  <si>
    <t>73 del 08/01/2021</t>
  </si>
  <si>
    <t>126 del 11/01/2021</t>
  </si>
  <si>
    <t>9/01 del 11/01/2021</t>
  </si>
  <si>
    <t>2021-IL5-0000001 del 14/01/2021</t>
  </si>
  <si>
    <t>2020-E4003-0000076 del 21/12/2020</t>
  </si>
  <si>
    <t>000003PAR del 14/01/2021</t>
  </si>
  <si>
    <t>V3-583 del 14/01/2021</t>
  </si>
  <si>
    <t>3347/EL del 24/01/2021</t>
  </si>
  <si>
    <t>001042100023 del 26/01/2021</t>
  </si>
  <si>
    <t>141 del 27/01/2021</t>
  </si>
  <si>
    <t>37/01 del 11/02/2021</t>
  </si>
  <si>
    <t>1/2026 del 09/02/2021</t>
  </si>
  <si>
    <t>1/2019 del 09/02/2021</t>
  </si>
  <si>
    <t>001042100095 del 12/02/2021</t>
  </si>
  <si>
    <t>668/2021 del 15/02/2021</t>
  </si>
  <si>
    <t>179 del 20/02/2021</t>
  </si>
  <si>
    <t>180 del 20/02/2021</t>
  </si>
  <si>
    <t>0000050431 del 22/02/2021</t>
  </si>
  <si>
    <t>56/PA del 26/02/2021</t>
  </si>
  <si>
    <t>57/PA del 26/02/2021</t>
  </si>
  <si>
    <t>192 del 01/03/2021</t>
  </si>
  <si>
    <t>191 del 01/03/2021</t>
  </si>
  <si>
    <t>190 del 01/03/2021</t>
  </si>
  <si>
    <t>188 del 01/03/2021</t>
  </si>
  <si>
    <t>0000073 del 26/02/2021</t>
  </si>
  <si>
    <t>1021047079 del 05/03/2021</t>
  </si>
  <si>
    <t>000070PAR del 05/03/2021</t>
  </si>
  <si>
    <t>V3-5406 del 27/02/2021</t>
  </si>
  <si>
    <t>V3-6192 del 08/03/2021</t>
  </si>
  <si>
    <t>V3-6191 del 08/03/2021</t>
  </si>
  <si>
    <t>69 del 08/03/2021</t>
  </si>
  <si>
    <t>2021FA001181 del 10/02/2021</t>
  </si>
  <si>
    <t>70/PA del 11/03/2021</t>
  </si>
  <si>
    <t>55/01 del 11/03/2021</t>
  </si>
  <si>
    <t>67\PA del 22/03/2021</t>
  </si>
  <si>
    <t>68\PA del 22/03/2021</t>
  </si>
  <si>
    <t>2021-IL5-0000051 del 23/03/2021</t>
  </si>
  <si>
    <t>241 del 29/03/2021</t>
  </si>
  <si>
    <t>1021075816 del 30/03/2021</t>
  </si>
  <si>
    <t>PA0031 del 31/03/2021</t>
  </si>
  <si>
    <t>76/01 del 13/04/2021</t>
  </si>
  <si>
    <t>1021094083 del 22/04/2021</t>
  </si>
  <si>
    <t>283 del 23/04/2021</t>
  </si>
  <si>
    <t>274 del 23/04/2021</t>
  </si>
  <si>
    <t>273 del 23/04/2021</t>
  </si>
  <si>
    <t>272 del 23/04/2021</t>
  </si>
  <si>
    <t>289 del 23/04/2021</t>
  </si>
  <si>
    <t>000013PAB del 27/04/2021</t>
  </si>
  <si>
    <t>1/5833 del 27/04/2021</t>
  </si>
  <si>
    <t>1/5835 del 27/04/2021</t>
  </si>
  <si>
    <t>126/PA del 28/04/2021</t>
  </si>
  <si>
    <t>213A del 30/04/2021</t>
  </si>
  <si>
    <t>2D-11PA del 30/04/2021</t>
  </si>
  <si>
    <t>V3-11739 del 04/05/2021</t>
  </si>
  <si>
    <t>V3-11740 del 04/05/2021</t>
  </si>
  <si>
    <t>316 del 07/05/2021</t>
  </si>
  <si>
    <t>V3-12123 del 07/05/2021</t>
  </si>
  <si>
    <t>20214E13716 del 06/05/2021</t>
  </si>
  <si>
    <t>92/01 del 12/05/2021</t>
  </si>
  <si>
    <t>V3-12689 del 13/05/2021</t>
  </si>
  <si>
    <t>V3-12690 del 13/05/2021</t>
  </si>
  <si>
    <t>V3-12691 del 13/05/2021</t>
  </si>
  <si>
    <t>S484 del 14/05/2021</t>
  </si>
  <si>
    <t>6/568 del 14/05/2021</t>
  </si>
  <si>
    <t>311/PA del 21/05/2021</t>
  </si>
  <si>
    <t>1/7172 del 18/05/2021</t>
  </si>
  <si>
    <t>1/PA del 24/05/2021</t>
  </si>
  <si>
    <t>39 del 21/05/2021</t>
  </si>
  <si>
    <t>S512 del 31/05/2021</t>
  </si>
  <si>
    <t>S513 del 31/05/2021</t>
  </si>
  <si>
    <t>S514 del 04/06/2021</t>
  </si>
  <si>
    <t>V3-14080 del 28/05/2021</t>
  </si>
  <si>
    <t>001042100400 del 31/05/2021</t>
  </si>
  <si>
    <t>PA0044 del 31/05/2021</t>
  </si>
  <si>
    <t>PA0045 del 31/05/2021</t>
  </si>
  <si>
    <t>1021131160 del 31/05/2021</t>
  </si>
  <si>
    <t>V3-14201 del 31/05/2021</t>
  </si>
  <si>
    <t>V3-14202 del 31/05/2021</t>
  </si>
  <si>
    <t>V3-14203 del 31/05/2021</t>
  </si>
  <si>
    <t>V3-14204 del 31/05/2021</t>
  </si>
  <si>
    <t>V3-14242 del 31/05/2021</t>
  </si>
  <si>
    <t>360 del 07/06/2021</t>
  </si>
  <si>
    <t>V3-14811 del 07/06/2021</t>
  </si>
  <si>
    <t>20214E17398 del 03/06/2021</t>
  </si>
  <si>
    <t>369 del 08/06/2021</t>
  </si>
  <si>
    <t>378 del 08/06/2021</t>
  </si>
  <si>
    <t>323/2021 del 08/06/2021</t>
  </si>
  <si>
    <t>PA0047 del 31/05/2021</t>
  </si>
  <si>
    <t>V3-14423 del 31/05/2021</t>
  </si>
  <si>
    <t>121/01 del 11/06/2021</t>
  </si>
  <si>
    <t>000148PAR del 11/06/2021</t>
  </si>
  <si>
    <t>V3-15284 del 14/06/2021</t>
  </si>
  <si>
    <t>V3-15285 del 14/06/2021</t>
  </si>
  <si>
    <t>001042100425 del 17/06/2021</t>
  </si>
  <si>
    <t>1/8944 del 22/06/2021</t>
  </si>
  <si>
    <t>1021157595 del 24/06/2021</t>
  </si>
  <si>
    <t>190/PA del 25/06/2021</t>
  </si>
  <si>
    <t>200/PA del 30/06/2021</t>
  </si>
  <si>
    <t>001042100484 del 06/07/2021</t>
  </si>
  <si>
    <t>4453/2021 del 08/07/2021</t>
  </si>
  <si>
    <t>147/01 del 12/07/2021</t>
  </si>
  <si>
    <t>S620 del 19/07/2021</t>
  </si>
  <si>
    <t>1021178153 del 20/07/2021</t>
  </si>
  <si>
    <t>0000286 del 30/07/2021</t>
  </si>
  <si>
    <t>FVS/28 del 31/07/2021</t>
  </si>
  <si>
    <t>1021206054 del 27/08/2021</t>
  </si>
  <si>
    <t>EFAT/2021/2271 del 31/08/2021</t>
  </si>
  <si>
    <t>V3-19222 del 03/09/2021</t>
  </si>
  <si>
    <t>V3-19658 del 06/09/2021</t>
  </si>
  <si>
    <t>1/12559 del 03/09/2021</t>
  </si>
  <si>
    <t>1/12795 del 07/09/2021</t>
  </si>
  <si>
    <t>481 del 10/09/2021</t>
  </si>
  <si>
    <t>480 del 10/09/2021</t>
  </si>
  <si>
    <t>000227PAR del 13/09/2021</t>
  </si>
  <si>
    <t>V3-20775 del 13/09/2021</t>
  </si>
  <si>
    <t>V3-21012 del 14/09/2021</t>
  </si>
  <si>
    <t>V3-21129 del 15/09/2021</t>
  </si>
  <si>
    <t>490 del 17/09/2021</t>
  </si>
  <si>
    <t>1021233433 del 20/09/2021</t>
  </si>
  <si>
    <t>500 del 23/09/2021</t>
  </si>
  <si>
    <t>499 del 23/09/2021</t>
  </si>
  <si>
    <t>181/01 del 24/09/2021</t>
  </si>
  <si>
    <t>183/01 del 24/09/2021</t>
  </si>
  <si>
    <t>16/PA del 30/09/2021</t>
  </si>
  <si>
    <t>PA0079 del 30/09/2021</t>
  </si>
  <si>
    <t>37/101 del 04/10/2021</t>
  </si>
  <si>
    <t>FVS/35 del 30/09/2021</t>
  </si>
  <si>
    <t>192/01 del 11/10/2021</t>
  </si>
  <si>
    <t>001042100684 del 15/10/2021</t>
  </si>
  <si>
    <t>535 del 18/10/2021</t>
  </si>
  <si>
    <t>536 del 18/10/2021</t>
  </si>
  <si>
    <t>1021257472 del 13/10/2021</t>
  </si>
  <si>
    <t>549 del 19/10/2021</t>
  </si>
  <si>
    <t>551 del 23/10/2021</t>
  </si>
  <si>
    <t>1/15418 del 19/10/2021</t>
  </si>
  <si>
    <t>1/15752 del 26/10/2021</t>
  </si>
  <si>
    <t>1611/FE del 30/10/2021</t>
  </si>
  <si>
    <t>221/01 del 11/11/2021</t>
  </si>
  <si>
    <t>1021284656 del 10/11/2021</t>
  </si>
  <si>
    <t>617 del 16/11/2021</t>
  </si>
  <si>
    <t>00001564 del 18/11/2021</t>
  </si>
  <si>
    <t>20214E31330 del 16/11/2021</t>
  </si>
  <si>
    <t>1/17255 del 16/11/2021</t>
  </si>
  <si>
    <t>630 del 20/11/2021</t>
  </si>
  <si>
    <t>628 del 20/11/2021</t>
  </si>
  <si>
    <t>636 del 29/11/2021</t>
  </si>
  <si>
    <t>03252/21 del 29/11/2021</t>
  </si>
  <si>
    <t>656 del 30/11/2021</t>
  </si>
  <si>
    <t>0/4120 del 03/12/2021</t>
  </si>
  <si>
    <t>1021310154 del 06/12/2021</t>
  </si>
  <si>
    <t>FVS/44 del 30/11/2021</t>
  </si>
  <si>
    <t>000292PAR del 07/12/2021</t>
  </si>
  <si>
    <t>V3-31618 del 07/12/2021</t>
  </si>
  <si>
    <t>1/19222 del 07/12/2021</t>
  </si>
  <si>
    <t>1/19221 del 07/12/2021</t>
  </si>
  <si>
    <t>1/19225 del 07/12/2021</t>
  </si>
  <si>
    <t>245/01 del 13/12/2021</t>
  </si>
  <si>
    <t>V3-32213 del 13/12/2021</t>
  </si>
  <si>
    <t>8282/2021 del 14/12/2021</t>
  </si>
  <si>
    <t>8362/2021 del 20/12/2021</t>
  </si>
  <si>
    <t>8388/2021 del 21/12/2021</t>
  </si>
  <si>
    <t>32</t>
  </si>
  <si>
    <t>53</t>
  </si>
  <si>
    <t>24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</si>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</sst>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B17" sqref="B17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175</v>
      </c>
      <c r="B9" s="35"/>
      <c r="C9" s="34">
        <f>SUM(C13:C16)</f>
        <v>155313.16999999998</v>
      </c>
      <c r="D9" s="35"/>
      <c r="E9" s="40">
        <f>('Trimestre 1'!H1+'Trimestre 2'!H1+'Trimestre 3'!H1+'Trimestre 4'!H1)/C9</f>
        <v>-29.313523894979419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45</v>
      </c>
      <c r="C13" s="29">
        <f>'Trimestre 1'!B1</f>
        <v>46256.67</v>
      </c>
      <c r="D13" s="29">
        <f>'Trimestre 1'!G1</f>
        <v>-29.164474874650516</v>
      </c>
      <c r="E13" s="29">
        <v>44300.29</v>
      </c>
      <c r="F13" s="33" t="s">
        <v>189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62</v>
      </c>
      <c r="C14" s="29">
        <f>'Trimestre 2'!B1</f>
        <v>41638.28</v>
      </c>
      <c r="D14" s="29">
        <f>'Trimestre 2'!G1</f>
        <v>-29.147228944135062</v>
      </c>
      <c r="E14" s="29">
        <v>72561.509999999995</v>
      </c>
      <c r="F14" s="33" t="s">
        <v>190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28</v>
      </c>
      <c r="C15" s="29">
        <f>'Trimestre 3'!B1</f>
        <v>36359.050000000003</v>
      </c>
      <c r="D15" s="29">
        <f>'Trimestre 3'!G1</f>
        <v>-29.337212330905231</v>
      </c>
      <c r="E15" s="29">
        <v>35757.760000000002</v>
      </c>
      <c r="F15" s="33" t="s">
        <v>191</v>
      </c>
    </row>
    <row r="16" spans="1:11" ht="21.75" customHeight="1" x14ac:dyDescent="0.25">
      <c r="A16" s="28" t="s">
        <v>16</v>
      </c>
      <c r="B16" s="17">
        <f>'Trimestre 4'!C1</f>
        <v>40</v>
      </c>
      <c r="C16" s="29">
        <f>'Trimestre 4'!B1</f>
        <v>31059.17</v>
      </c>
      <c r="D16" s="29">
        <f>'Trimestre 4'!G1</f>
        <v>-29.730710125222284</v>
      </c>
      <c r="E16" s="29">
        <v>38130.839999999997</v>
      </c>
      <c r="F16" s="33" t="s">
        <v>192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46256.67</v>
      </c>
      <c r="C1">
        <f>COUNTA(A4:A203)</f>
        <v>45</v>
      </c>
      <c r="G1" s="16">
        <f>IF(B1&lt;&gt;0,H1/B1,0)</f>
        <v>-29.164474874650516</v>
      </c>
      <c r="H1" s="15">
        <f>SUM(H4:H195)</f>
        <v>-1349051.4900000002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36.92</v>
      </c>
      <c r="C4" s="13">
        <v>44233</v>
      </c>
      <c r="D4" s="13">
        <v>44210</v>
      </c>
      <c r="E4" s="13"/>
      <c r="F4" s="13"/>
      <c r="G4" s="1">
        <f>D4-C4-(F4-E4)</f>
        <v>-23</v>
      </c>
      <c r="H4" s="12">
        <f>B4*G4</f>
        <v>-849.16000000000008</v>
      </c>
    </row>
    <row r="5" spans="1:8" x14ac:dyDescent="0.25">
      <c r="A5" s="19" t="s">
        <v>23</v>
      </c>
      <c r="B5" s="12">
        <v>26.34</v>
      </c>
      <c r="C5" s="13">
        <v>44233</v>
      </c>
      <c r="D5" s="13">
        <v>44210</v>
      </c>
      <c r="E5" s="13"/>
      <c r="F5" s="13"/>
      <c r="G5" s="1">
        <f t="shared" ref="G5:G68" si="0">D5-C5-(F5-E5)</f>
        <v>-23</v>
      </c>
      <c r="H5" s="12">
        <f t="shared" ref="H5:H68" si="1">B5*G5</f>
        <v>-605.82000000000005</v>
      </c>
    </row>
    <row r="6" spans="1:8" x14ac:dyDescent="0.25">
      <c r="A6" s="19" t="s">
        <v>24</v>
      </c>
      <c r="B6" s="12">
        <v>100</v>
      </c>
      <c r="C6" s="13">
        <v>44233</v>
      </c>
      <c r="D6" s="13">
        <v>44210</v>
      </c>
      <c r="E6" s="13"/>
      <c r="F6" s="13"/>
      <c r="G6" s="1">
        <f t="shared" si="0"/>
        <v>-23</v>
      </c>
      <c r="H6" s="12">
        <f t="shared" si="1"/>
        <v>-2300</v>
      </c>
    </row>
    <row r="7" spans="1:8" x14ac:dyDescent="0.25">
      <c r="A7" s="19" t="s">
        <v>25</v>
      </c>
      <c r="B7" s="12">
        <v>102</v>
      </c>
      <c r="C7" s="13">
        <v>44233</v>
      </c>
      <c r="D7" s="13">
        <v>44210</v>
      </c>
      <c r="E7" s="13"/>
      <c r="F7" s="13"/>
      <c r="G7" s="1">
        <f t="shared" si="0"/>
        <v>-23</v>
      </c>
      <c r="H7" s="12">
        <f t="shared" si="1"/>
        <v>-2346</v>
      </c>
    </row>
    <row r="8" spans="1:8" x14ac:dyDescent="0.25">
      <c r="A8" s="19" t="s">
        <v>26</v>
      </c>
      <c r="B8" s="12">
        <v>120</v>
      </c>
      <c r="C8" s="13">
        <v>44233</v>
      </c>
      <c r="D8" s="13">
        <v>44210</v>
      </c>
      <c r="E8" s="13"/>
      <c r="F8" s="13"/>
      <c r="G8" s="1">
        <f t="shared" si="0"/>
        <v>-23</v>
      </c>
      <c r="H8" s="12">
        <f t="shared" si="1"/>
        <v>-2760</v>
      </c>
    </row>
    <row r="9" spans="1:8" x14ac:dyDescent="0.25">
      <c r="A9" s="19" t="s">
        <v>27</v>
      </c>
      <c r="B9" s="12">
        <v>1800</v>
      </c>
      <c r="C9" s="13">
        <v>44233</v>
      </c>
      <c r="D9" s="13">
        <v>44210</v>
      </c>
      <c r="E9" s="13"/>
      <c r="F9" s="13"/>
      <c r="G9" s="1">
        <f t="shared" si="0"/>
        <v>-23</v>
      </c>
      <c r="H9" s="12">
        <f t="shared" si="1"/>
        <v>-41400</v>
      </c>
    </row>
    <row r="10" spans="1:8" x14ac:dyDescent="0.25">
      <c r="A10" s="19" t="s">
        <v>28</v>
      </c>
      <c r="B10" s="12">
        <v>1200</v>
      </c>
      <c r="C10" s="13">
        <v>44237</v>
      </c>
      <c r="D10" s="13">
        <v>44210</v>
      </c>
      <c r="E10" s="13"/>
      <c r="F10" s="13"/>
      <c r="G10" s="1">
        <f t="shared" si="0"/>
        <v>-27</v>
      </c>
      <c r="H10" s="12">
        <f t="shared" si="1"/>
        <v>-32400</v>
      </c>
    </row>
    <row r="11" spans="1:8" x14ac:dyDescent="0.25">
      <c r="A11" s="19" t="s">
        <v>29</v>
      </c>
      <c r="B11" s="12">
        <v>1200</v>
      </c>
      <c r="C11" s="13">
        <v>44238</v>
      </c>
      <c r="D11" s="13">
        <v>44211</v>
      </c>
      <c r="E11" s="13"/>
      <c r="F11" s="13"/>
      <c r="G11" s="1">
        <f t="shared" si="0"/>
        <v>-27</v>
      </c>
      <c r="H11" s="12">
        <f t="shared" si="1"/>
        <v>-32400</v>
      </c>
    </row>
    <row r="12" spans="1:8" x14ac:dyDescent="0.25">
      <c r="A12" s="19" t="s">
        <v>30</v>
      </c>
      <c r="B12" s="12">
        <v>1000</v>
      </c>
      <c r="C12" s="13">
        <v>44238</v>
      </c>
      <c r="D12" s="13">
        <v>44211</v>
      </c>
      <c r="E12" s="13"/>
      <c r="F12" s="13"/>
      <c r="G12" s="1">
        <f t="shared" si="0"/>
        <v>-27</v>
      </c>
      <c r="H12" s="12">
        <f t="shared" si="1"/>
        <v>-27000</v>
      </c>
    </row>
    <row r="13" spans="1:8" x14ac:dyDescent="0.25">
      <c r="A13" s="19" t="s">
        <v>31</v>
      </c>
      <c r="B13" s="12">
        <v>980</v>
      </c>
      <c r="C13" s="13">
        <v>44241</v>
      </c>
      <c r="D13" s="13">
        <v>44211</v>
      </c>
      <c r="E13" s="13"/>
      <c r="F13" s="13"/>
      <c r="G13" s="1">
        <f t="shared" si="0"/>
        <v>-30</v>
      </c>
      <c r="H13" s="12">
        <f t="shared" si="1"/>
        <v>-29400</v>
      </c>
    </row>
    <row r="14" spans="1:8" x14ac:dyDescent="0.25">
      <c r="A14" s="19" t="s">
        <v>32</v>
      </c>
      <c r="B14" s="12">
        <v>330.75</v>
      </c>
      <c r="C14" s="13">
        <v>44233</v>
      </c>
      <c r="D14" s="13">
        <v>44211</v>
      </c>
      <c r="E14" s="13"/>
      <c r="F14" s="13"/>
      <c r="G14" s="1">
        <f t="shared" si="0"/>
        <v>-22</v>
      </c>
      <c r="H14" s="12">
        <f t="shared" si="1"/>
        <v>-7276.5</v>
      </c>
    </row>
    <row r="15" spans="1:8" x14ac:dyDescent="0.25">
      <c r="A15" s="19" t="s">
        <v>33</v>
      </c>
      <c r="B15" s="12">
        <v>111.6</v>
      </c>
      <c r="C15" s="13">
        <v>44244</v>
      </c>
      <c r="D15" s="13">
        <v>44214</v>
      </c>
      <c r="E15" s="13"/>
      <c r="F15" s="13"/>
      <c r="G15" s="1">
        <f t="shared" si="0"/>
        <v>-30</v>
      </c>
      <c r="H15" s="12">
        <f t="shared" si="1"/>
        <v>-3348</v>
      </c>
    </row>
    <row r="16" spans="1:8" x14ac:dyDescent="0.25">
      <c r="A16" s="19" t="s">
        <v>34</v>
      </c>
      <c r="B16" s="12">
        <v>536.07000000000005</v>
      </c>
      <c r="C16" s="13">
        <v>44244</v>
      </c>
      <c r="D16" s="13">
        <v>44214</v>
      </c>
      <c r="E16" s="13"/>
      <c r="F16" s="13"/>
      <c r="G16" s="1">
        <f t="shared" si="0"/>
        <v>-30</v>
      </c>
      <c r="H16" s="12">
        <f t="shared" si="1"/>
        <v>-16082.100000000002</v>
      </c>
    </row>
    <row r="17" spans="1:8" x14ac:dyDescent="0.25">
      <c r="A17" s="19" t="s">
        <v>35</v>
      </c>
      <c r="B17" s="12">
        <v>565</v>
      </c>
      <c r="C17" s="13">
        <v>44253</v>
      </c>
      <c r="D17" s="13">
        <v>44223</v>
      </c>
      <c r="E17" s="13"/>
      <c r="F17" s="13"/>
      <c r="G17" s="1">
        <f t="shared" si="0"/>
        <v>-30</v>
      </c>
      <c r="H17" s="12">
        <f t="shared" si="1"/>
        <v>-16950</v>
      </c>
    </row>
    <row r="18" spans="1:8" x14ac:dyDescent="0.25">
      <c r="A18" s="19" t="s">
        <v>36</v>
      </c>
      <c r="B18" s="12">
        <v>504.4</v>
      </c>
      <c r="C18" s="13">
        <v>44254</v>
      </c>
      <c r="D18" s="13">
        <v>44225</v>
      </c>
      <c r="E18" s="13"/>
      <c r="F18" s="13"/>
      <c r="G18" s="1">
        <f t="shared" si="0"/>
        <v>-29</v>
      </c>
      <c r="H18" s="12">
        <f t="shared" si="1"/>
        <v>-14627.599999999999</v>
      </c>
    </row>
    <row r="19" spans="1:8" x14ac:dyDescent="0.25">
      <c r="A19" s="19" t="s">
        <v>37</v>
      </c>
      <c r="B19" s="12">
        <v>2385</v>
      </c>
      <c r="C19" s="13">
        <v>44254</v>
      </c>
      <c r="D19" s="13">
        <v>44225</v>
      </c>
      <c r="E19" s="13"/>
      <c r="F19" s="13"/>
      <c r="G19" s="1">
        <f t="shared" si="0"/>
        <v>-29</v>
      </c>
      <c r="H19" s="12">
        <f t="shared" si="1"/>
        <v>-69165</v>
      </c>
    </row>
    <row r="20" spans="1:8" x14ac:dyDescent="0.25">
      <c r="A20" s="19" t="s">
        <v>38</v>
      </c>
      <c r="B20" s="12">
        <v>1000</v>
      </c>
      <c r="C20" s="13">
        <v>44269</v>
      </c>
      <c r="D20" s="13">
        <v>44239</v>
      </c>
      <c r="E20" s="13"/>
      <c r="F20" s="13"/>
      <c r="G20" s="1">
        <f t="shared" si="0"/>
        <v>-30</v>
      </c>
      <c r="H20" s="12">
        <f t="shared" si="1"/>
        <v>-30000</v>
      </c>
    </row>
    <row r="21" spans="1:8" x14ac:dyDescent="0.25">
      <c r="A21" s="19" t="s">
        <v>39</v>
      </c>
      <c r="B21" s="12">
        <v>385.38</v>
      </c>
      <c r="C21" s="13">
        <v>44272</v>
      </c>
      <c r="D21" s="13">
        <v>44242</v>
      </c>
      <c r="E21" s="13"/>
      <c r="F21" s="13"/>
      <c r="G21" s="1">
        <f t="shared" si="0"/>
        <v>-30</v>
      </c>
      <c r="H21" s="12">
        <f t="shared" si="1"/>
        <v>-11561.4</v>
      </c>
    </row>
    <row r="22" spans="1:8" x14ac:dyDescent="0.25">
      <c r="A22" s="19" t="s">
        <v>40</v>
      </c>
      <c r="B22" s="12">
        <v>251.48</v>
      </c>
      <c r="C22" s="13">
        <v>44272</v>
      </c>
      <c r="D22" s="13">
        <v>44242</v>
      </c>
      <c r="E22" s="13"/>
      <c r="F22" s="13"/>
      <c r="G22" s="1">
        <f t="shared" si="0"/>
        <v>-30</v>
      </c>
      <c r="H22" s="12">
        <f t="shared" si="1"/>
        <v>-7544.4</v>
      </c>
    </row>
    <row r="23" spans="1:8" x14ac:dyDescent="0.25">
      <c r="A23" s="19" t="s">
        <v>41</v>
      </c>
      <c r="B23" s="12">
        <v>1446.17</v>
      </c>
      <c r="C23" s="13">
        <v>44272</v>
      </c>
      <c r="D23" s="13">
        <v>44242</v>
      </c>
      <c r="E23" s="13"/>
      <c r="F23" s="13"/>
      <c r="G23" s="1">
        <f t="shared" si="0"/>
        <v>-30</v>
      </c>
      <c r="H23" s="12">
        <f t="shared" si="1"/>
        <v>-43385.100000000006</v>
      </c>
    </row>
    <row r="24" spans="1:8" x14ac:dyDescent="0.25">
      <c r="A24" s="19" t="s">
        <v>42</v>
      </c>
      <c r="B24" s="12">
        <v>417.17</v>
      </c>
      <c r="C24" s="13">
        <v>44274</v>
      </c>
      <c r="D24" s="13">
        <v>44244</v>
      </c>
      <c r="E24" s="13"/>
      <c r="F24" s="13"/>
      <c r="G24" s="1">
        <f t="shared" si="0"/>
        <v>-30</v>
      </c>
      <c r="H24" s="12">
        <f t="shared" si="1"/>
        <v>-12515.1</v>
      </c>
    </row>
    <row r="25" spans="1:8" x14ac:dyDescent="0.25">
      <c r="A25" s="19" t="s">
        <v>43</v>
      </c>
      <c r="B25" s="12">
        <v>95</v>
      </c>
      <c r="C25" s="13">
        <v>44279</v>
      </c>
      <c r="D25" s="13">
        <v>44249</v>
      </c>
      <c r="E25" s="13"/>
      <c r="F25" s="13"/>
      <c r="G25" s="1">
        <f t="shared" si="0"/>
        <v>-30</v>
      </c>
      <c r="H25" s="12">
        <f t="shared" si="1"/>
        <v>-2850</v>
      </c>
    </row>
    <row r="26" spans="1:8" x14ac:dyDescent="0.25">
      <c r="A26" s="19" t="s">
        <v>44</v>
      </c>
      <c r="B26" s="12">
        <v>110</v>
      </c>
      <c r="C26" s="13">
        <v>44279</v>
      </c>
      <c r="D26" s="13">
        <v>44249</v>
      </c>
      <c r="E26" s="13"/>
      <c r="F26" s="13"/>
      <c r="G26" s="1">
        <f t="shared" si="0"/>
        <v>-30</v>
      </c>
      <c r="H26" s="12">
        <f t="shared" si="1"/>
        <v>-3300</v>
      </c>
    </row>
    <row r="27" spans="1:8" x14ac:dyDescent="0.25">
      <c r="A27" s="19" t="s">
        <v>45</v>
      </c>
      <c r="B27" s="12">
        <v>560</v>
      </c>
      <c r="C27" s="13">
        <v>44281</v>
      </c>
      <c r="D27" s="13">
        <v>44251</v>
      </c>
      <c r="E27" s="13"/>
      <c r="F27" s="13"/>
      <c r="G27" s="1">
        <f t="shared" si="0"/>
        <v>-30</v>
      </c>
      <c r="H27" s="12">
        <f t="shared" si="1"/>
        <v>-16800</v>
      </c>
    </row>
    <row r="28" spans="1:8" x14ac:dyDescent="0.25">
      <c r="A28" s="19" t="s">
        <v>46</v>
      </c>
      <c r="B28" s="12">
        <v>8008</v>
      </c>
      <c r="C28" s="13">
        <v>44286</v>
      </c>
      <c r="D28" s="13">
        <v>44256</v>
      </c>
      <c r="E28" s="13"/>
      <c r="F28" s="13"/>
      <c r="G28" s="1">
        <f t="shared" si="0"/>
        <v>-30</v>
      </c>
      <c r="H28" s="12">
        <f t="shared" si="1"/>
        <v>-240240</v>
      </c>
    </row>
    <row r="29" spans="1:8" x14ac:dyDescent="0.25">
      <c r="A29" s="19" t="s">
        <v>47</v>
      </c>
      <c r="B29" s="12">
        <v>68</v>
      </c>
      <c r="C29" s="13">
        <v>44286</v>
      </c>
      <c r="D29" s="13">
        <v>44256</v>
      </c>
      <c r="E29" s="13"/>
      <c r="F29" s="13"/>
      <c r="G29" s="1">
        <f t="shared" si="0"/>
        <v>-30</v>
      </c>
      <c r="H29" s="12">
        <f t="shared" si="1"/>
        <v>-2040</v>
      </c>
    </row>
    <row r="30" spans="1:8" x14ac:dyDescent="0.25">
      <c r="A30" s="19" t="s">
        <v>48</v>
      </c>
      <c r="B30" s="12">
        <v>45</v>
      </c>
      <c r="C30" s="13">
        <v>44287</v>
      </c>
      <c r="D30" s="13">
        <v>44257</v>
      </c>
      <c r="E30" s="13"/>
      <c r="F30" s="13"/>
      <c r="G30" s="1">
        <f t="shared" si="0"/>
        <v>-30</v>
      </c>
      <c r="H30" s="12">
        <f t="shared" si="1"/>
        <v>-1350</v>
      </c>
    </row>
    <row r="31" spans="1:8" x14ac:dyDescent="0.25">
      <c r="A31" s="19" t="s">
        <v>49</v>
      </c>
      <c r="B31" s="12">
        <v>60</v>
      </c>
      <c r="C31" s="13">
        <v>44287</v>
      </c>
      <c r="D31" s="13">
        <v>44257</v>
      </c>
      <c r="E31" s="13"/>
      <c r="F31" s="13"/>
      <c r="G31" s="1">
        <f t="shared" si="0"/>
        <v>-30</v>
      </c>
      <c r="H31" s="12">
        <f t="shared" si="1"/>
        <v>-1800</v>
      </c>
    </row>
    <row r="32" spans="1:8" x14ac:dyDescent="0.25">
      <c r="A32" s="19" t="s">
        <v>50</v>
      </c>
      <c r="B32" s="12">
        <v>1090</v>
      </c>
      <c r="C32" s="13">
        <v>44287</v>
      </c>
      <c r="D32" s="13">
        <v>44257</v>
      </c>
      <c r="E32" s="13"/>
      <c r="F32" s="13"/>
      <c r="G32" s="1">
        <f t="shared" si="0"/>
        <v>-30</v>
      </c>
      <c r="H32" s="12">
        <f t="shared" si="1"/>
        <v>-32700</v>
      </c>
    </row>
    <row r="33" spans="1:8" x14ac:dyDescent="0.25">
      <c r="A33" s="19" t="s">
        <v>51</v>
      </c>
      <c r="B33" s="12">
        <v>300</v>
      </c>
      <c r="C33" s="13">
        <v>44287</v>
      </c>
      <c r="D33" s="13">
        <v>44257</v>
      </c>
      <c r="E33" s="13"/>
      <c r="F33" s="13"/>
      <c r="G33" s="1">
        <f t="shared" si="0"/>
        <v>-30</v>
      </c>
      <c r="H33" s="12">
        <f t="shared" si="1"/>
        <v>-9000</v>
      </c>
    </row>
    <row r="34" spans="1:8" x14ac:dyDescent="0.25">
      <c r="A34" s="19" t="s">
        <v>52</v>
      </c>
      <c r="B34" s="12">
        <v>660</v>
      </c>
      <c r="C34" s="13">
        <v>44289</v>
      </c>
      <c r="D34" s="13">
        <v>44259</v>
      </c>
      <c r="E34" s="13"/>
      <c r="F34" s="13"/>
      <c r="G34" s="1">
        <f t="shared" si="0"/>
        <v>-30</v>
      </c>
      <c r="H34" s="12">
        <f t="shared" si="1"/>
        <v>-19800</v>
      </c>
    </row>
    <row r="35" spans="1:8" x14ac:dyDescent="0.25">
      <c r="A35" s="19" t="s">
        <v>53</v>
      </c>
      <c r="B35" s="12">
        <v>24.85</v>
      </c>
      <c r="C35" s="13">
        <v>44293</v>
      </c>
      <c r="D35" s="13">
        <v>44264</v>
      </c>
      <c r="E35" s="13"/>
      <c r="F35" s="13"/>
      <c r="G35" s="1">
        <f t="shared" si="0"/>
        <v>-29</v>
      </c>
      <c r="H35" s="12">
        <f t="shared" si="1"/>
        <v>-720.65000000000009</v>
      </c>
    </row>
    <row r="36" spans="1:8" x14ac:dyDescent="0.25">
      <c r="A36" s="19" t="s">
        <v>54</v>
      </c>
      <c r="B36" s="12">
        <v>750.1</v>
      </c>
      <c r="C36" s="13">
        <v>44293</v>
      </c>
      <c r="D36" s="13">
        <v>44264</v>
      </c>
      <c r="E36" s="13"/>
      <c r="F36" s="13"/>
      <c r="G36" s="1">
        <f t="shared" si="0"/>
        <v>-29</v>
      </c>
      <c r="H36" s="12">
        <f t="shared" si="1"/>
        <v>-21752.9</v>
      </c>
    </row>
    <row r="37" spans="1:8" x14ac:dyDescent="0.25">
      <c r="A37" s="19" t="s">
        <v>54</v>
      </c>
      <c r="B37" s="12">
        <v>139.88</v>
      </c>
      <c r="C37" s="13">
        <v>44293</v>
      </c>
      <c r="D37" s="13">
        <v>44264</v>
      </c>
      <c r="E37" s="13"/>
      <c r="F37" s="13"/>
      <c r="G37" s="1">
        <f t="shared" si="0"/>
        <v>-29</v>
      </c>
      <c r="H37" s="12">
        <f t="shared" si="1"/>
        <v>-4056.52</v>
      </c>
    </row>
    <row r="38" spans="1:8" x14ac:dyDescent="0.25">
      <c r="A38" s="19" t="s">
        <v>54</v>
      </c>
      <c r="B38" s="12">
        <v>174.85</v>
      </c>
      <c r="C38" s="13">
        <v>44293</v>
      </c>
      <c r="D38" s="13">
        <v>44264</v>
      </c>
      <c r="E38" s="13"/>
      <c r="F38" s="13"/>
      <c r="G38" s="1">
        <f t="shared" si="0"/>
        <v>-29</v>
      </c>
      <c r="H38" s="12">
        <f t="shared" si="1"/>
        <v>-5070.6499999999996</v>
      </c>
    </row>
    <row r="39" spans="1:8" x14ac:dyDescent="0.25">
      <c r="A39" s="19" t="s">
        <v>55</v>
      </c>
      <c r="B39" s="12">
        <v>1084.81</v>
      </c>
      <c r="C39" s="13">
        <v>44293</v>
      </c>
      <c r="D39" s="13">
        <v>44264</v>
      </c>
      <c r="E39" s="13"/>
      <c r="F39" s="13"/>
      <c r="G39" s="1">
        <f t="shared" si="0"/>
        <v>-29</v>
      </c>
      <c r="H39" s="12">
        <f t="shared" si="1"/>
        <v>-31459.489999999998</v>
      </c>
    </row>
    <row r="40" spans="1:8" x14ac:dyDescent="0.25">
      <c r="A40" s="19" t="s">
        <v>56</v>
      </c>
      <c r="B40" s="12">
        <v>151.88</v>
      </c>
      <c r="C40" s="13">
        <v>44295</v>
      </c>
      <c r="D40" s="13">
        <v>44270</v>
      </c>
      <c r="E40" s="13"/>
      <c r="F40" s="13"/>
      <c r="G40" s="1">
        <f t="shared" si="0"/>
        <v>-25</v>
      </c>
      <c r="H40" s="12">
        <f t="shared" si="1"/>
        <v>-3797</v>
      </c>
    </row>
    <row r="41" spans="1:8" x14ac:dyDescent="0.25">
      <c r="A41" s="19" t="s">
        <v>57</v>
      </c>
      <c r="B41" s="12">
        <v>381.77</v>
      </c>
      <c r="C41" s="13">
        <v>44295</v>
      </c>
      <c r="D41" s="13">
        <v>44270</v>
      </c>
      <c r="E41" s="13"/>
      <c r="F41" s="13"/>
      <c r="G41" s="1">
        <f t="shared" si="0"/>
        <v>-25</v>
      </c>
      <c r="H41" s="12">
        <f t="shared" si="1"/>
        <v>-9544.25</v>
      </c>
    </row>
    <row r="42" spans="1:8" x14ac:dyDescent="0.25">
      <c r="A42" s="19" t="s">
        <v>58</v>
      </c>
      <c r="B42" s="12">
        <v>252.3</v>
      </c>
      <c r="C42" s="13">
        <v>44300</v>
      </c>
      <c r="D42" s="13">
        <v>44270</v>
      </c>
      <c r="E42" s="13"/>
      <c r="F42" s="13"/>
      <c r="G42" s="1">
        <f t="shared" si="0"/>
        <v>-30</v>
      </c>
      <c r="H42" s="12">
        <f t="shared" si="1"/>
        <v>-7569</v>
      </c>
    </row>
    <row r="43" spans="1:8" x14ac:dyDescent="0.25">
      <c r="A43" s="19" t="s">
        <v>59</v>
      </c>
      <c r="B43" s="12">
        <v>422.3</v>
      </c>
      <c r="C43" s="13">
        <v>44300</v>
      </c>
      <c r="D43" s="13">
        <v>44270</v>
      </c>
      <c r="E43" s="13"/>
      <c r="F43" s="13"/>
      <c r="G43" s="1">
        <f t="shared" si="0"/>
        <v>-30</v>
      </c>
      <c r="H43" s="12">
        <f t="shared" si="1"/>
        <v>-12669</v>
      </c>
    </row>
    <row r="44" spans="1:8" x14ac:dyDescent="0.25">
      <c r="A44" s="19" t="s">
        <v>60</v>
      </c>
      <c r="B44" s="12">
        <v>11949</v>
      </c>
      <c r="C44" s="13">
        <v>44300</v>
      </c>
      <c r="D44" s="13">
        <v>44270</v>
      </c>
      <c r="E44" s="13"/>
      <c r="F44" s="13"/>
      <c r="G44" s="1">
        <f t="shared" si="0"/>
        <v>-30</v>
      </c>
      <c r="H44" s="12">
        <f t="shared" si="1"/>
        <v>-358470</v>
      </c>
    </row>
    <row r="45" spans="1:8" x14ac:dyDescent="0.25">
      <c r="A45" s="19" t="s">
        <v>61</v>
      </c>
      <c r="B45" s="12">
        <v>1000</v>
      </c>
      <c r="C45" s="13">
        <v>44303</v>
      </c>
      <c r="D45" s="13">
        <v>44273</v>
      </c>
      <c r="E45" s="13"/>
      <c r="F45" s="13"/>
      <c r="G45" s="1">
        <f t="shared" si="0"/>
        <v>-30</v>
      </c>
      <c r="H45" s="12">
        <f t="shared" si="1"/>
        <v>-30000</v>
      </c>
    </row>
    <row r="46" spans="1:8" x14ac:dyDescent="0.25">
      <c r="A46" s="19" t="s">
        <v>62</v>
      </c>
      <c r="B46" s="12">
        <v>1473</v>
      </c>
      <c r="C46" s="13">
        <v>44308</v>
      </c>
      <c r="D46" s="13">
        <v>44278</v>
      </c>
      <c r="E46" s="13"/>
      <c r="F46" s="13"/>
      <c r="G46" s="1">
        <f t="shared" si="0"/>
        <v>-30</v>
      </c>
      <c r="H46" s="12">
        <f t="shared" si="1"/>
        <v>-44190</v>
      </c>
    </row>
    <row r="47" spans="1:8" x14ac:dyDescent="0.25">
      <c r="A47" s="19" t="s">
        <v>63</v>
      </c>
      <c r="B47" s="12">
        <v>184</v>
      </c>
      <c r="C47" s="13">
        <v>44308</v>
      </c>
      <c r="D47" s="13">
        <v>44278</v>
      </c>
      <c r="E47" s="13"/>
      <c r="F47" s="13"/>
      <c r="G47" s="1">
        <f t="shared" si="0"/>
        <v>-30</v>
      </c>
      <c r="H47" s="12">
        <f t="shared" si="1"/>
        <v>-5520</v>
      </c>
    </row>
    <row r="48" spans="1:8" x14ac:dyDescent="0.25">
      <c r="A48" s="19" t="s">
        <v>64</v>
      </c>
      <c r="B48" s="12">
        <v>2773.65</v>
      </c>
      <c r="C48" s="13">
        <v>44309</v>
      </c>
      <c r="D48" s="13">
        <v>44280</v>
      </c>
      <c r="E48" s="13"/>
      <c r="F48" s="13"/>
      <c r="G48" s="1">
        <f t="shared" si="0"/>
        <v>-29</v>
      </c>
      <c r="H48" s="12">
        <f t="shared" si="1"/>
        <v>-80435.850000000006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41638.28</v>
      </c>
      <c r="C1">
        <f>COUNTA(A4:A203)</f>
        <v>62</v>
      </c>
      <c r="G1" s="16">
        <f>IF(B1&lt;&gt;0,H1/B1,0)</f>
        <v>-29.147228944135062</v>
      </c>
      <c r="H1" s="15">
        <f>SUM(H4:H195)</f>
        <v>-1213640.48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65</v>
      </c>
      <c r="B4" s="12">
        <v>102</v>
      </c>
      <c r="C4" s="13">
        <v>44315</v>
      </c>
      <c r="D4" s="13">
        <v>44294</v>
      </c>
      <c r="E4" s="13"/>
      <c r="F4" s="13"/>
      <c r="G4" s="1">
        <f>D4-C4-(F4-E4)</f>
        <v>-21</v>
      </c>
      <c r="H4" s="12">
        <f>B4*G4</f>
        <v>-2142</v>
      </c>
    </row>
    <row r="5" spans="1:8" x14ac:dyDescent="0.25">
      <c r="A5" s="19" t="s">
        <v>66</v>
      </c>
      <c r="B5" s="12">
        <v>43.41</v>
      </c>
      <c r="C5" s="13">
        <v>44316</v>
      </c>
      <c r="D5" s="13">
        <v>44294</v>
      </c>
      <c r="E5" s="13"/>
      <c r="F5" s="13"/>
      <c r="G5" s="1">
        <f t="shared" ref="G5:G68" si="0">D5-C5-(F5-E5)</f>
        <v>-22</v>
      </c>
      <c r="H5" s="12">
        <f t="shared" ref="H5:H68" si="1">B5*G5</f>
        <v>-955.02</v>
      </c>
    </row>
    <row r="6" spans="1:8" x14ac:dyDescent="0.25">
      <c r="A6" s="19" t="s">
        <v>67</v>
      </c>
      <c r="B6" s="12">
        <v>74.02</v>
      </c>
      <c r="C6" s="13">
        <v>44323</v>
      </c>
      <c r="D6" s="13">
        <v>44294</v>
      </c>
      <c r="E6" s="13"/>
      <c r="F6" s="13"/>
      <c r="G6" s="1">
        <f t="shared" si="0"/>
        <v>-29</v>
      </c>
      <c r="H6" s="12">
        <f t="shared" si="1"/>
        <v>-2146.58</v>
      </c>
    </row>
    <row r="7" spans="1:8" x14ac:dyDescent="0.25">
      <c r="A7" s="19" t="s">
        <v>68</v>
      </c>
      <c r="B7" s="12">
        <v>1000</v>
      </c>
      <c r="C7" s="13">
        <v>44330</v>
      </c>
      <c r="D7" s="13">
        <v>44307</v>
      </c>
      <c r="E7" s="13"/>
      <c r="F7" s="13"/>
      <c r="G7" s="1">
        <f t="shared" si="0"/>
        <v>-23</v>
      </c>
      <c r="H7" s="12">
        <f t="shared" si="1"/>
        <v>-23000</v>
      </c>
    </row>
    <row r="8" spans="1:8" x14ac:dyDescent="0.25">
      <c r="A8" s="19" t="s">
        <v>69</v>
      </c>
      <c r="B8" s="12">
        <v>41.57</v>
      </c>
      <c r="C8" s="13">
        <v>44339</v>
      </c>
      <c r="D8" s="13">
        <v>44312</v>
      </c>
      <c r="E8" s="13"/>
      <c r="F8" s="13"/>
      <c r="G8" s="1">
        <f t="shared" si="0"/>
        <v>-27</v>
      </c>
      <c r="H8" s="12">
        <f t="shared" si="1"/>
        <v>-1122.3900000000001</v>
      </c>
    </row>
    <row r="9" spans="1:8" x14ac:dyDescent="0.25">
      <c r="A9" s="19" t="s">
        <v>70</v>
      </c>
      <c r="B9" s="12">
        <v>720</v>
      </c>
      <c r="C9" s="13">
        <v>44342</v>
      </c>
      <c r="D9" s="13">
        <v>44312</v>
      </c>
      <c r="E9" s="13"/>
      <c r="F9" s="13"/>
      <c r="G9" s="1">
        <f t="shared" si="0"/>
        <v>-30</v>
      </c>
      <c r="H9" s="12">
        <f t="shared" si="1"/>
        <v>-21600</v>
      </c>
    </row>
    <row r="10" spans="1:8" x14ac:dyDescent="0.25">
      <c r="A10" s="19" t="s">
        <v>71</v>
      </c>
      <c r="B10" s="12">
        <v>150</v>
      </c>
      <c r="C10" s="13">
        <v>44342</v>
      </c>
      <c r="D10" s="13">
        <v>44312</v>
      </c>
      <c r="E10" s="13"/>
      <c r="F10" s="13"/>
      <c r="G10" s="1">
        <f t="shared" si="0"/>
        <v>-30</v>
      </c>
      <c r="H10" s="12">
        <f t="shared" si="1"/>
        <v>-4500</v>
      </c>
    </row>
    <row r="11" spans="1:8" x14ac:dyDescent="0.25">
      <c r="A11" s="19" t="s">
        <v>72</v>
      </c>
      <c r="B11" s="12">
        <v>100</v>
      </c>
      <c r="C11" s="13">
        <v>44342</v>
      </c>
      <c r="D11" s="13">
        <v>44312</v>
      </c>
      <c r="E11" s="13"/>
      <c r="F11" s="13"/>
      <c r="G11" s="1">
        <f t="shared" si="0"/>
        <v>-30</v>
      </c>
      <c r="H11" s="12">
        <f t="shared" si="1"/>
        <v>-3000</v>
      </c>
    </row>
    <row r="12" spans="1:8" x14ac:dyDescent="0.25">
      <c r="A12" s="19" t="s">
        <v>73</v>
      </c>
      <c r="B12" s="12">
        <v>2845</v>
      </c>
      <c r="C12" s="13">
        <v>44342</v>
      </c>
      <c r="D12" s="13">
        <v>44312</v>
      </c>
      <c r="E12" s="13"/>
      <c r="F12" s="13"/>
      <c r="G12" s="1">
        <f t="shared" si="0"/>
        <v>-30</v>
      </c>
      <c r="H12" s="12">
        <f t="shared" si="1"/>
        <v>-85350</v>
      </c>
    </row>
    <row r="13" spans="1:8" x14ac:dyDescent="0.25">
      <c r="A13" s="19" t="s">
        <v>74</v>
      </c>
      <c r="B13" s="12">
        <v>1800</v>
      </c>
      <c r="C13" s="13">
        <v>44342</v>
      </c>
      <c r="D13" s="13">
        <v>44312</v>
      </c>
      <c r="E13" s="13"/>
      <c r="F13" s="13"/>
      <c r="G13" s="1">
        <f t="shared" si="0"/>
        <v>-30</v>
      </c>
      <c r="H13" s="12">
        <f t="shared" si="1"/>
        <v>-54000</v>
      </c>
    </row>
    <row r="14" spans="1:8" x14ac:dyDescent="0.25">
      <c r="A14" s="19" t="s">
        <v>75</v>
      </c>
      <c r="B14" s="12">
        <v>848</v>
      </c>
      <c r="C14" s="13">
        <v>44344</v>
      </c>
      <c r="D14" s="13">
        <v>44314</v>
      </c>
      <c r="E14" s="13"/>
      <c r="F14" s="13"/>
      <c r="G14" s="1">
        <f t="shared" si="0"/>
        <v>-30</v>
      </c>
      <c r="H14" s="12">
        <f t="shared" si="1"/>
        <v>-25440</v>
      </c>
    </row>
    <row r="15" spans="1:8" x14ac:dyDescent="0.25">
      <c r="A15" s="19" t="s">
        <v>76</v>
      </c>
      <c r="B15" s="12">
        <v>284.89999999999998</v>
      </c>
      <c r="C15" s="13">
        <v>44349</v>
      </c>
      <c r="D15" s="13">
        <v>44320</v>
      </c>
      <c r="E15" s="13"/>
      <c r="F15" s="13"/>
      <c r="G15" s="1">
        <f t="shared" si="0"/>
        <v>-29</v>
      </c>
      <c r="H15" s="12">
        <f t="shared" si="1"/>
        <v>-8262.0999999999985</v>
      </c>
    </row>
    <row r="16" spans="1:8" x14ac:dyDescent="0.25">
      <c r="A16" s="19" t="s">
        <v>77</v>
      </c>
      <c r="B16" s="12">
        <v>567</v>
      </c>
      <c r="C16" s="13">
        <v>44349</v>
      </c>
      <c r="D16" s="13">
        <v>44320</v>
      </c>
      <c r="E16" s="13"/>
      <c r="F16" s="13"/>
      <c r="G16" s="1">
        <f t="shared" si="0"/>
        <v>-29</v>
      </c>
      <c r="H16" s="12">
        <f t="shared" si="1"/>
        <v>-16443</v>
      </c>
    </row>
    <row r="17" spans="1:8" x14ac:dyDescent="0.25">
      <c r="A17" s="19" t="s">
        <v>78</v>
      </c>
      <c r="B17" s="12">
        <v>232</v>
      </c>
      <c r="C17" s="13">
        <v>44349</v>
      </c>
      <c r="D17" s="13">
        <v>44320</v>
      </c>
      <c r="E17" s="13"/>
      <c r="F17" s="13"/>
      <c r="G17" s="1">
        <f t="shared" si="0"/>
        <v>-29</v>
      </c>
      <c r="H17" s="12">
        <f t="shared" si="1"/>
        <v>-6728</v>
      </c>
    </row>
    <row r="18" spans="1:8" x14ac:dyDescent="0.25">
      <c r="A18" s="19" t="s">
        <v>79</v>
      </c>
      <c r="B18" s="12">
        <v>819.67</v>
      </c>
      <c r="C18" s="13">
        <v>44349</v>
      </c>
      <c r="D18" s="13">
        <v>44320</v>
      </c>
      <c r="E18" s="13"/>
      <c r="F18" s="13"/>
      <c r="G18" s="1">
        <f t="shared" si="0"/>
        <v>-29</v>
      </c>
      <c r="H18" s="12">
        <f t="shared" si="1"/>
        <v>-23770.43</v>
      </c>
    </row>
    <row r="19" spans="1:8" x14ac:dyDescent="0.25">
      <c r="A19" s="19" t="s">
        <v>80</v>
      </c>
      <c r="B19" s="12">
        <v>254.42</v>
      </c>
      <c r="C19" s="13">
        <v>44352</v>
      </c>
      <c r="D19" s="13">
        <v>44323</v>
      </c>
      <c r="E19" s="13"/>
      <c r="F19" s="13"/>
      <c r="G19" s="1">
        <f t="shared" si="0"/>
        <v>-29</v>
      </c>
      <c r="H19" s="12">
        <f t="shared" si="1"/>
        <v>-7378.1799999999994</v>
      </c>
    </row>
    <row r="20" spans="1:8" x14ac:dyDescent="0.25">
      <c r="A20" s="19" t="s">
        <v>81</v>
      </c>
      <c r="B20" s="12">
        <v>2081.7600000000002</v>
      </c>
      <c r="C20" s="13">
        <v>44352</v>
      </c>
      <c r="D20" s="13">
        <v>44323</v>
      </c>
      <c r="E20" s="13"/>
      <c r="F20" s="13"/>
      <c r="G20" s="1">
        <f t="shared" si="0"/>
        <v>-29</v>
      </c>
      <c r="H20" s="12">
        <f t="shared" si="1"/>
        <v>-60371.040000000008</v>
      </c>
    </row>
    <row r="21" spans="1:8" x14ac:dyDescent="0.25">
      <c r="A21" s="19" t="s">
        <v>82</v>
      </c>
      <c r="B21" s="12">
        <v>1731.13</v>
      </c>
      <c r="C21" s="13">
        <v>44352</v>
      </c>
      <c r="D21" s="13">
        <v>44323</v>
      </c>
      <c r="E21" s="13"/>
      <c r="F21" s="13"/>
      <c r="G21" s="1">
        <f t="shared" si="0"/>
        <v>-29</v>
      </c>
      <c r="H21" s="12">
        <f t="shared" si="1"/>
        <v>-50202.770000000004</v>
      </c>
    </row>
    <row r="22" spans="1:8" x14ac:dyDescent="0.25">
      <c r="A22" s="19" t="s">
        <v>83</v>
      </c>
      <c r="B22" s="12">
        <v>3740</v>
      </c>
      <c r="C22" s="13">
        <v>44356</v>
      </c>
      <c r="D22" s="13">
        <v>44327</v>
      </c>
      <c r="E22" s="13"/>
      <c r="F22" s="13"/>
      <c r="G22" s="1">
        <f t="shared" si="0"/>
        <v>-29</v>
      </c>
      <c r="H22" s="12">
        <f t="shared" si="1"/>
        <v>-108460</v>
      </c>
    </row>
    <row r="23" spans="1:8" x14ac:dyDescent="0.25">
      <c r="A23" s="19" t="s">
        <v>84</v>
      </c>
      <c r="B23" s="12">
        <v>54.7</v>
      </c>
      <c r="C23" s="13">
        <v>44356</v>
      </c>
      <c r="D23" s="13">
        <v>44327</v>
      </c>
      <c r="E23" s="13"/>
      <c r="F23" s="13"/>
      <c r="G23" s="1">
        <f t="shared" si="0"/>
        <v>-29</v>
      </c>
      <c r="H23" s="12">
        <f t="shared" si="1"/>
        <v>-1586.3000000000002</v>
      </c>
    </row>
    <row r="24" spans="1:8" x14ac:dyDescent="0.25">
      <c r="A24" s="19" t="s">
        <v>85</v>
      </c>
      <c r="B24" s="12">
        <v>295.8</v>
      </c>
      <c r="C24" s="13">
        <v>44357</v>
      </c>
      <c r="D24" s="13">
        <v>44327</v>
      </c>
      <c r="E24" s="13"/>
      <c r="F24" s="13"/>
      <c r="G24" s="1">
        <f t="shared" si="0"/>
        <v>-30</v>
      </c>
      <c r="H24" s="12">
        <f t="shared" si="1"/>
        <v>-8874</v>
      </c>
    </row>
    <row r="25" spans="1:8" x14ac:dyDescent="0.25">
      <c r="A25" s="19" t="s">
        <v>86</v>
      </c>
      <c r="B25" s="12">
        <v>1000</v>
      </c>
      <c r="C25" s="13">
        <v>44359</v>
      </c>
      <c r="D25" s="13">
        <v>44329</v>
      </c>
      <c r="E25" s="13"/>
      <c r="F25" s="13"/>
      <c r="G25" s="1">
        <f t="shared" si="0"/>
        <v>-30</v>
      </c>
      <c r="H25" s="12">
        <f t="shared" si="1"/>
        <v>-30000</v>
      </c>
    </row>
    <row r="26" spans="1:8" x14ac:dyDescent="0.25">
      <c r="A26" s="19" t="s">
        <v>87</v>
      </c>
      <c r="B26" s="12">
        <v>279.79000000000002</v>
      </c>
      <c r="C26" s="13">
        <v>44363</v>
      </c>
      <c r="D26" s="13">
        <v>44333</v>
      </c>
      <c r="E26" s="13"/>
      <c r="F26" s="13"/>
      <c r="G26" s="1">
        <f t="shared" si="0"/>
        <v>-30</v>
      </c>
      <c r="H26" s="12">
        <f t="shared" si="1"/>
        <v>-8393.7000000000007</v>
      </c>
    </row>
    <row r="27" spans="1:8" x14ac:dyDescent="0.25">
      <c r="A27" s="19" t="s">
        <v>88</v>
      </c>
      <c r="B27" s="12">
        <v>173.46</v>
      </c>
      <c r="C27" s="13">
        <v>44363</v>
      </c>
      <c r="D27" s="13">
        <v>44333</v>
      </c>
      <c r="E27" s="13"/>
      <c r="F27" s="13"/>
      <c r="G27" s="1">
        <f t="shared" si="0"/>
        <v>-30</v>
      </c>
      <c r="H27" s="12">
        <f t="shared" si="1"/>
        <v>-5203.8</v>
      </c>
    </row>
    <row r="28" spans="1:8" x14ac:dyDescent="0.25">
      <c r="A28" s="19" t="s">
        <v>89</v>
      </c>
      <c r="B28" s="12">
        <v>314.76</v>
      </c>
      <c r="C28" s="13">
        <v>44363</v>
      </c>
      <c r="D28" s="13">
        <v>44333</v>
      </c>
      <c r="E28" s="13"/>
      <c r="F28" s="13"/>
      <c r="G28" s="1">
        <f t="shared" si="0"/>
        <v>-30</v>
      </c>
      <c r="H28" s="12">
        <f t="shared" si="1"/>
        <v>-9442.7999999999993</v>
      </c>
    </row>
    <row r="29" spans="1:8" x14ac:dyDescent="0.25">
      <c r="A29" s="19" t="s">
        <v>90</v>
      </c>
      <c r="B29" s="12">
        <v>476.71</v>
      </c>
      <c r="C29" s="13">
        <v>44363</v>
      </c>
      <c r="D29" s="13">
        <v>44333</v>
      </c>
      <c r="E29" s="13"/>
      <c r="F29" s="13"/>
      <c r="G29" s="1">
        <f t="shared" si="0"/>
        <v>-30</v>
      </c>
      <c r="H29" s="12">
        <f t="shared" si="1"/>
        <v>-14301.3</v>
      </c>
    </row>
    <row r="30" spans="1:8" x14ac:dyDescent="0.25">
      <c r="A30" s="19" t="s">
        <v>91</v>
      </c>
      <c r="B30" s="12">
        <v>167.75</v>
      </c>
      <c r="C30" s="13">
        <v>44364</v>
      </c>
      <c r="D30" s="13">
        <v>44335</v>
      </c>
      <c r="E30" s="13"/>
      <c r="F30" s="13"/>
      <c r="G30" s="1">
        <f t="shared" si="0"/>
        <v>-29</v>
      </c>
      <c r="H30" s="12">
        <f t="shared" si="1"/>
        <v>-4864.75</v>
      </c>
    </row>
    <row r="31" spans="1:8" x14ac:dyDescent="0.25">
      <c r="A31" s="19" t="s">
        <v>92</v>
      </c>
      <c r="B31" s="12">
        <v>1434.95</v>
      </c>
      <c r="C31" s="13">
        <v>44370</v>
      </c>
      <c r="D31" s="13">
        <v>44340</v>
      </c>
      <c r="E31" s="13"/>
      <c r="F31" s="13"/>
      <c r="G31" s="1">
        <f t="shared" si="0"/>
        <v>-30</v>
      </c>
      <c r="H31" s="12">
        <f t="shared" si="1"/>
        <v>-43048.5</v>
      </c>
    </row>
    <row r="32" spans="1:8" x14ac:dyDescent="0.25">
      <c r="A32" s="19" t="s">
        <v>93</v>
      </c>
      <c r="B32" s="12">
        <v>325.2</v>
      </c>
      <c r="C32" s="13">
        <v>44370</v>
      </c>
      <c r="D32" s="13">
        <v>44340</v>
      </c>
      <c r="E32" s="13"/>
      <c r="F32" s="13"/>
      <c r="G32" s="1">
        <f t="shared" si="0"/>
        <v>-30</v>
      </c>
      <c r="H32" s="12">
        <f t="shared" si="1"/>
        <v>-9756</v>
      </c>
    </row>
    <row r="33" spans="1:8" x14ac:dyDescent="0.25">
      <c r="A33" s="19" t="s">
        <v>94</v>
      </c>
      <c r="B33" s="12">
        <v>330</v>
      </c>
      <c r="C33" s="13">
        <v>44374</v>
      </c>
      <c r="D33" s="13">
        <v>44355</v>
      </c>
      <c r="E33" s="13"/>
      <c r="F33" s="13"/>
      <c r="G33" s="1">
        <f t="shared" si="0"/>
        <v>-19</v>
      </c>
      <c r="H33" s="12">
        <f t="shared" si="1"/>
        <v>-6270</v>
      </c>
    </row>
    <row r="34" spans="1:8" x14ac:dyDescent="0.25">
      <c r="A34" s="19" t="s">
        <v>95</v>
      </c>
      <c r="B34" s="12">
        <v>81.97</v>
      </c>
      <c r="C34" s="13">
        <v>44377</v>
      </c>
      <c r="D34" s="13">
        <v>44355</v>
      </c>
      <c r="E34" s="13"/>
      <c r="F34" s="13"/>
      <c r="G34" s="1">
        <f t="shared" si="0"/>
        <v>-22</v>
      </c>
      <c r="H34" s="12">
        <f t="shared" si="1"/>
        <v>-1803.34</v>
      </c>
    </row>
    <row r="35" spans="1:8" x14ac:dyDescent="0.25">
      <c r="A35" s="19" t="s">
        <v>96</v>
      </c>
      <c r="B35" s="12">
        <v>69.97</v>
      </c>
      <c r="C35" s="13">
        <v>44381</v>
      </c>
      <c r="D35" s="13">
        <v>44355</v>
      </c>
      <c r="E35" s="13"/>
      <c r="F35" s="13"/>
      <c r="G35" s="1">
        <f t="shared" si="0"/>
        <v>-26</v>
      </c>
      <c r="H35" s="12">
        <f t="shared" si="1"/>
        <v>-1819.22</v>
      </c>
    </row>
    <row r="36" spans="1:8" x14ac:dyDescent="0.25">
      <c r="A36" s="19" t="s">
        <v>97</v>
      </c>
      <c r="B36" s="12">
        <v>19.89</v>
      </c>
      <c r="C36" s="13">
        <v>44385</v>
      </c>
      <c r="D36" s="13">
        <v>44355</v>
      </c>
      <c r="E36" s="13"/>
      <c r="F36" s="13"/>
      <c r="G36" s="1">
        <f t="shared" si="0"/>
        <v>-30</v>
      </c>
      <c r="H36" s="12">
        <f t="shared" si="1"/>
        <v>-596.70000000000005</v>
      </c>
    </row>
    <row r="37" spans="1:8" x14ac:dyDescent="0.25">
      <c r="A37" s="19" t="s">
        <v>98</v>
      </c>
      <c r="B37" s="12">
        <v>238.5</v>
      </c>
      <c r="C37" s="13">
        <v>44385</v>
      </c>
      <c r="D37" s="13">
        <v>44355</v>
      </c>
      <c r="E37" s="13"/>
      <c r="F37" s="13"/>
      <c r="G37" s="1">
        <f t="shared" si="0"/>
        <v>-30</v>
      </c>
      <c r="H37" s="12">
        <f t="shared" si="1"/>
        <v>-7155</v>
      </c>
    </row>
    <row r="38" spans="1:8" x14ac:dyDescent="0.25">
      <c r="A38" s="19" t="s">
        <v>99</v>
      </c>
      <c r="B38" s="12">
        <v>339.07</v>
      </c>
      <c r="C38" s="13">
        <v>44381</v>
      </c>
      <c r="D38" s="13">
        <v>44355</v>
      </c>
      <c r="E38" s="13"/>
      <c r="F38" s="13"/>
      <c r="G38" s="1">
        <f t="shared" si="0"/>
        <v>-26</v>
      </c>
      <c r="H38" s="12">
        <f t="shared" si="1"/>
        <v>-8815.82</v>
      </c>
    </row>
    <row r="39" spans="1:8" x14ac:dyDescent="0.25">
      <c r="A39" s="19" t="s">
        <v>100</v>
      </c>
      <c r="B39" s="12">
        <v>311.7</v>
      </c>
      <c r="C39" s="13">
        <v>44381</v>
      </c>
      <c r="D39" s="13">
        <v>44355</v>
      </c>
      <c r="E39" s="13"/>
      <c r="F39" s="13"/>
      <c r="G39" s="1">
        <f t="shared" si="0"/>
        <v>-26</v>
      </c>
      <c r="H39" s="12">
        <f t="shared" si="1"/>
        <v>-8104.2</v>
      </c>
    </row>
    <row r="40" spans="1:8" x14ac:dyDescent="0.25">
      <c r="A40" s="19" t="s">
        <v>101</v>
      </c>
      <c r="B40" s="12">
        <v>326.14999999999998</v>
      </c>
      <c r="C40" s="13">
        <v>44381</v>
      </c>
      <c r="D40" s="13">
        <v>44355</v>
      </c>
      <c r="E40" s="13"/>
      <c r="F40" s="13"/>
      <c r="G40" s="1">
        <f t="shared" si="0"/>
        <v>-26</v>
      </c>
      <c r="H40" s="12">
        <f t="shared" si="1"/>
        <v>-8479.9</v>
      </c>
    </row>
    <row r="41" spans="1:8" x14ac:dyDescent="0.25">
      <c r="A41" s="19" t="s">
        <v>102</v>
      </c>
      <c r="B41" s="12">
        <v>330</v>
      </c>
      <c r="C41" s="13">
        <v>44381</v>
      </c>
      <c r="D41" s="13">
        <v>44355</v>
      </c>
      <c r="E41" s="13"/>
      <c r="F41" s="13"/>
      <c r="G41" s="1">
        <f t="shared" si="0"/>
        <v>-26</v>
      </c>
      <c r="H41" s="12">
        <f t="shared" si="1"/>
        <v>-8580</v>
      </c>
    </row>
    <row r="42" spans="1:8" x14ac:dyDescent="0.25">
      <c r="A42" s="19" t="s">
        <v>103</v>
      </c>
      <c r="B42" s="12">
        <v>15.53</v>
      </c>
      <c r="C42" s="13">
        <v>44381</v>
      </c>
      <c r="D42" s="13">
        <v>44355</v>
      </c>
      <c r="E42" s="13"/>
      <c r="F42" s="13"/>
      <c r="G42" s="1">
        <f t="shared" si="0"/>
        <v>-26</v>
      </c>
      <c r="H42" s="12">
        <f t="shared" si="1"/>
        <v>-403.78</v>
      </c>
    </row>
    <row r="43" spans="1:8" x14ac:dyDescent="0.25">
      <c r="A43" s="19" t="s">
        <v>104</v>
      </c>
      <c r="B43" s="12">
        <v>1332.05</v>
      </c>
      <c r="C43" s="13">
        <v>44384</v>
      </c>
      <c r="D43" s="13">
        <v>44355</v>
      </c>
      <c r="E43" s="13"/>
      <c r="F43" s="13"/>
      <c r="G43" s="1">
        <f t="shared" si="0"/>
        <v>-29</v>
      </c>
      <c r="H43" s="12">
        <f t="shared" si="1"/>
        <v>-38629.449999999997</v>
      </c>
    </row>
    <row r="44" spans="1:8" x14ac:dyDescent="0.25">
      <c r="A44" s="19" t="s">
        <v>105</v>
      </c>
      <c r="B44" s="12">
        <v>233.52</v>
      </c>
      <c r="C44" s="13">
        <v>44384</v>
      </c>
      <c r="D44" s="13">
        <v>44355</v>
      </c>
      <c r="E44" s="13"/>
      <c r="F44" s="13"/>
      <c r="G44" s="1">
        <f t="shared" si="0"/>
        <v>-29</v>
      </c>
      <c r="H44" s="12">
        <f t="shared" si="1"/>
        <v>-6772.08</v>
      </c>
    </row>
    <row r="45" spans="1:8" x14ac:dyDescent="0.25">
      <c r="A45" s="19" t="s">
        <v>106</v>
      </c>
      <c r="B45" s="12">
        <v>216.75</v>
      </c>
      <c r="C45" s="13">
        <v>44384</v>
      </c>
      <c r="D45" s="13">
        <v>44355</v>
      </c>
      <c r="E45" s="13"/>
      <c r="F45" s="13"/>
      <c r="G45" s="1">
        <f t="shared" si="0"/>
        <v>-29</v>
      </c>
      <c r="H45" s="12">
        <f t="shared" si="1"/>
        <v>-6285.75</v>
      </c>
    </row>
    <row r="46" spans="1:8" x14ac:dyDescent="0.25">
      <c r="A46" s="19" t="s">
        <v>107</v>
      </c>
      <c r="B46" s="12">
        <v>514.69000000000005</v>
      </c>
      <c r="C46" s="13">
        <v>44384</v>
      </c>
      <c r="D46" s="13">
        <v>44355</v>
      </c>
      <c r="E46" s="13"/>
      <c r="F46" s="13"/>
      <c r="G46" s="1">
        <f t="shared" si="0"/>
        <v>-29</v>
      </c>
      <c r="H46" s="12">
        <f t="shared" si="1"/>
        <v>-14926.010000000002</v>
      </c>
    </row>
    <row r="47" spans="1:8" x14ac:dyDescent="0.25">
      <c r="A47" s="19" t="s">
        <v>108</v>
      </c>
      <c r="B47" s="12">
        <v>107.73</v>
      </c>
      <c r="C47" s="13">
        <v>44384</v>
      </c>
      <c r="D47" s="13">
        <v>44355</v>
      </c>
      <c r="E47" s="13"/>
      <c r="F47" s="13"/>
      <c r="G47" s="1">
        <f t="shared" si="0"/>
        <v>-29</v>
      </c>
      <c r="H47" s="12">
        <f t="shared" si="1"/>
        <v>-3124.17</v>
      </c>
    </row>
    <row r="48" spans="1:8" x14ac:dyDescent="0.25">
      <c r="A48" s="19" t="s">
        <v>109</v>
      </c>
      <c r="B48" s="12">
        <v>400</v>
      </c>
      <c r="C48" s="13">
        <v>44385</v>
      </c>
      <c r="D48" s="13">
        <v>44355</v>
      </c>
      <c r="E48" s="13"/>
      <c r="F48" s="13"/>
      <c r="G48" s="1">
        <f t="shared" si="0"/>
        <v>-30</v>
      </c>
      <c r="H48" s="12">
        <f t="shared" si="1"/>
        <v>-12000</v>
      </c>
    </row>
    <row r="49" spans="1:8" x14ac:dyDescent="0.25">
      <c r="A49" s="19" t="s">
        <v>110</v>
      </c>
      <c r="B49" s="12">
        <v>191.19</v>
      </c>
      <c r="C49" s="13">
        <v>44386</v>
      </c>
      <c r="D49" s="13">
        <v>44357</v>
      </c>
      <c r="E49" s="13"/>
      <c r="F49" s="13"/>
      <c r="G49" s="1">
        <f t="shared" si="0"/>
        <v>-29</v>
      </c>
      <c r="H49" s="12">
        <f t="shared" si="1"/>
        <v>-5544.51</v>
      </c>
    </row>
    <row r="50" spans="1:8" x14ac:dyDescent="0.25">
      <c r="A50" s="19" t="s">
        <v>111</v>
      </c>
      <c r="B50" s="12">
        <v>90</v>
      </c>
      <c r="C50" s="13">
        <v>44386</v>
      </c>
      <c r="D50" s="13">
        <v>44357</v>
      </c>
      <c r="E50" s="13"/>
      <c r="F50" s="13"/>
      <c r="G50" s="1">
        <f t="shared" si="0"/>
        <v>-29</v>
      </c>
      <c r="H50" s="12">
        <f t="shared" si="1"/>
        <v>-2610</v>
      </c>
    </row>
    <row r="51" spans="1:8" x14ac:dyDescent="0.25">
      <c r="A51" s="19" t="s">
        <v>112</v>
      </c>
      <c r="B51" s="12">
        <v>380</v>
      </c>
      <c r="C51" s="13">
        <v>44386</v>
      </c>
      <c r="D51" s="13">
        <v>44357</v>
      </c>
      <c r="E51" s="13"/>
      <c r="F51" s="13"/>
      <c r="G51" s="1">
        <f t="shared" si="0"/>
        <v>-29</v>
      </c>
      <c r="H51" s="12">
        <f t="shared" si="1"/>
        <v>-11020</v>
      </c>
    </row>
    <row r="52" spans="1:8" x14ac:dyDescent="0.25">
      <c r="A52" s="19" t="s">
        <v>113</v>
      </c>
      <c r="B52" s="12">
        <v>720</v>
      </c>
      <c r="C52" s="13">
        <v>44386</v>
      </c>
      <c r="D52" s="13">
        <v>44357</v>
      </c>
      <c r="E52" s="13"/>
      <c r="F52" s="13"/>
      <c r="G52" s="1">
        <f t="shared" si="0"/>
        <v>-29</v>
      </c>
      <c r="H52" s="12">
        <f t="shared" si="1"/>
        <v>-20880</v>
      </c>
    </row>
    <row r="53" spans="1:8" x14ac:dyDescent="0.25">
      <c r="A53" s="19" t="s">
        <v>114</v>
      </c>
      <c r="B53" s="12">
        <v>92.31</v>
      </c>
      <c r="C53" s="13">
        <v>44386</v>
      </c>
      <c r="D53" s="13">
        <v>44357</v>
      </c>
      <c r="E53" s="13"/>
      <c r="F53" s="13"/>
      <c r="G53" s="1">
        <f t="shared" si="0"/>
        <v>-29</v>
      </c>
      <c r="H53" s="12">
        <f t="shared" si="1"/>
        <v>-2676.9900000000002</v>
      </c>
    </row>
    <row r="54" spans="1:8" x14ac:dyDescent="0.25">
      <c r="A54" s="19" t="s">
        <v>115</v>
      </c>
      <c r="B54" s="12">
        <v>9.9</v>
      </c>
      <c r="C54" s="13">
        <v>44387</v>
      </c>
      <c r="D54" s="13">
        <v>44357</v>
      </c>
      <c r="E54" s="13"/>
      <c r="F54" s="13"/>
      <c r="G54" s="1">
        <f t="shared" si="0"/>
        <v>-30</v>
      </c>
      <c r="H54" s="12">
        <f t="shared" si="1"/>
        <v>-297</v>
      </c>
    </row>
    <row r="55" spans="1:8" x14ac:dyDescent="0.25">
      <c r="A55" s="19" t="s">
        <v>116</v>
      </c>
      <c r="B55" s="12">
        <v>1323</v>
      </c>
      <c r="C55" s="13">
        <v>44387</v>
      </c>
      <c r="D55" s="13">
        <v>44357</v>
      </c>
      <c r="E55" s="13"/>
      <c r="F55" s="13"/>
      <c r="G55" s="1">
        <f t="shared" si="0"/>
        <v>-30</v>
      </c>
      <c r="H55" s="12">
        <f t="shared" si="1"/>
        <v>-39690</v>
      </c>
    </row>
    <row r="56" spans="1:8" x14ac:dyDescent="0.25">
      <c r="A56" s="19" t="s">
        <v>117</v>
      </c>
      <c r="B56" s="12">
        <v>1000</v>
      </c>
      <c r="C56" s="13">
        <v>44391</v>
      </c>
      <c r="D56" s="13">
        <v>44362</v>
      </c>
      <c r="E56" s="13"/>
      <c r="F56" s="13"/>
      <c r="G56" s="1">
        <f t="shared" si="0"/>
        <v>-29</v>
      </c>
      <c r="H56" s="12">
        <f t="shared" si="1"/>
        <v>-29000</v>
      </c>
    </row>
    <row r="57" spans="1:8" x14ac:dyDescent="0.25">
      <c r="A57" s="19" t="s">
        <v>118</v>
      </c>
      <c r="B57" s="12">
        <v>750.1</v>
      </c>
      <c r="C57" s="13">
        <v>44391</v>
      </c>
      <c r="D57" s="13">
        <v>44362</v>
      </c>
      <c r="E57" s="13"/>
      <c r="F57" s="13"/>
      <c r="G57" s="1">
        <f t="shared" si="0"/>
        <v>-29</v>
      </c>
      <c r="H57" s="12">
        <f t="shared" si="1"/>
        <v>-21752.9</v>
      </c>
    </row>
    <row r="58" spans="1:8" x14ac:dyDescent="0.25">
      <c r="A58" s="19" t="s">
        <v>118</v>
      </c>
      <c r="B58" s="12">
        <v>139.88</v>
      </c>
      <c r="C58" s="13">
        <v>44391</v>
      </c>
      <c r="D58" s="13">
        <v>44362</v>
      </c>
      <c r="E58" s="13"/>
      <c r="F58" s="13"/>
      <c r="G58" s="1">
        <f t="shared" si="0"/>
        <v>-29</v>
      </c>
      <c r="H58" s="12">
        <f t="shared" si="1"/>
        <v>-4056.52</v>
      </c>
    </row>
    <row r="59" spans="1:8" x14ac:dyDescent="0.25">
      <c r="A59" s="19" t="s">
        <v>118</v>
      </c>
      <c r="B59" s="12">
        <v>174.85</v>
      </c>
      <c r="C59" s="13">
        <v>44391</v>
      </c>
      <c r="D59" s="13">
        <v>44362</v>
      </c>
      <c r="E59" s="13"/>
      <c r="F59" s="13"/>
      <c r="G59" s="1">
        <f t="shared" si="0"/>
        <v>-29</v>
      </c>
      <c r="H59" s="12">
        <f t="shared" si="1"/>
        <v>-5070.6499999999996</v>
      </c>
    </row>
    <row r="60" spans="1:8" x14ac:dyDescent="0.25">
      <c r="A60" s="19" t="s">
        <v>119</v>
      </c>
      <c r="B60" s="12">
        <v>503.95</v>
      </c>
      <c r="C60" s="13">
        <v>44394</v>
      </c>
      <c r="D60" s="13">
        <v>44364</v>
      </c>
      <c r="E60" s="13"/>
      <c r="F60" s="13"/>
      <c r="G60" s="1">
        <f t="shared" si="0"/>
        <v>-30</v>
      </c>
      <c r="H60" s="12">
        <f t="shared" si="1"/>
        <v>-15118.5</v>
      </c>
    </row>
    <row r="61" spans="1:8" x14ac:dyDescent="0.25">
      <c r="A61" s="19" t="s">
        <v>120</v>
      </c>
      <c r="B61" s="12">
        <v>101.89</v>
      </c>
      <c r="C61" s="13">
        <v>44394</v>
      </c>
      <c r="D61" s="13">
        <v>44364</v>
      </c>
      <c r="E61" s="13"/>
      <c r="F61" s="13"/>
      <c r="G61" s="1">
        <f t="shared" si="0"/>
        <v>-30</v>
      </c>
      <c r="H61" s="12">
        <f t="shared" si="1"/>
        <v>-3056.7</v>
      </c>
    </row>
    <row r="62" spans="1:8" x14ac:dyDescent="0.25">
      <c r="A62" s="19" t="s">
        <v>121</v>
      </c>
      <c r="B62" s="12">
        <v>1194.19</v>
      </c>
      <c r="C62" s="13">
        <v>44401</v>
      </c>
      <c r="D62" s="13">
        <v>44372</v>
      </c>
      <c r="E62" s="13"/>
      <c r="F62" s="13"/>
      <c r="G62" s="1">
        <f t="shared" si="0"/>
        <v>-29</v>
      </c>
      <c r="H62" s="12">
        <f t="shared" si="1"/>
        <v>-34631.51</v>
      </c>
    </row>
    <row r="63" spans="1:8" x14ac:dyDescent="0.25">
      <c r="A63" s="19" t="s">
        <v>122</v>
      </c>
      <c r="B63" s="12">
        <v>117.88</v>
      </c>
      <c r="C63" s="13">
        <v>44401</v>
      </c>
      <c r="D63" s="13">
        <v>44372</v>
      </c>
      <c r="E63" s="13"/>
      <c r="F63" s="13"/>
      <c r="G63" s="1">
        <f t="shared" si="0"/>
        <v>-29</v>
      </c>
      <c r="H63" s="12">
        <f t="shared" si="1"/>
        <v>-3418.52</v>
      </c>
    </row>
    <row r="64" spans="1:8" x14ac:dyDescent="0.25">
      <c r="A64" s="19" t="s">
        <v>123</v>
      </c>
      <c r="B64" s="12">
        <v>16.62</v>
      </c>
      <c r="C64" s="13">
        <v>44402</v>
      </c>
      <c r="D64" s="13">
        <v>44372</v>
      </c>
      <c r="E64" s="13"/>
      <c r="F64" s="13"/>
      <c r="G64" s="1">
        <f t="shared" si="0"/>
        <v>-30</v>
      </c>
      <c r="H64" s="12">
        <f t="shared" si="1"/>
        <v>-498.6</v>
      </c>
    </row>
    <row r="65" spans="1:8" x14ac:dyDescent="0.25">
      <c r="A65" s="19" t="s">
        <v>124</v>
      </c>
      <c r="B65" s="12">
        <v>8007</v>
      </c>
      <c r="C65" s="13">
        <v>44407</v>
      </c>
      <c r="D65" s="13">
        <v>44377</v>
      </c>
      <c r="E65" s="13"/>
      <c r="F65" s="13"/>
      <c r="G65" s="1">
        <f t="shared" si="0"/>
        <v>-30</v>
      </c>
      <c r="H65" s="12">
        <f t="shared" si="1"/>
        <v>-240210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36359.050000000003</v>
      </c>
      <c r="C1">
        <f>COUNTA(A4:A203)</f>
        <v>28</v>
      </c>
      <c r="G1" s="16">
        <f>IF(B1&lt;&gt;0,H1/B1,0)</f>
        <v>-29.337212330905231</v>
      </c>
      <c r="H1" s="15">
        <f>SUM(H4:H195)</f>
        <v>-1066673.17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125</v>
      </c>
      <c r="B4" s="12">
        <v>2894</v>
      </c>
      <c r="C4" s="13">
        <v>44413</v>
      </c>
      <c r="D4" s="13">
        <v>44384</v>
      </c>
      <c r="E4" s="13"/>
      <c r="F4" s="13"/>
      <c r="G4" s="1">
        <f>D4-C4-(F4-E4)</f>
        <v>-29</v>
      </c>
      <c r="H4" s="12">
        <f>B4*G4</f>
        <v>-83926</v>
      </c>
    </row>
    <row r="5" spans="1:8" x14ac:dyDescent="0.25">
      <c r="A5" s="19" t="s">
        <v>126</v>
      </c>
      <c r="B5" s="12">
        <v>2326</v>
      </c>
      <c r="C5" s="13">
        <v>44414</v>
      </c>
      <c r="D5" s="13">
        <v>44384</v>
      </c>
      <c r="E5" s="13"/>
      <c r="F5" s="13"/>
      <c r="G5" s="1">
        <f t="shared" ref="G5:G68" si="0">D5-C5-(F5-E5)</f>
        <v>-30</v>
      </c>
      <c r="H5" s="12">
        <f t="shared" ref="H5:H68" si="1">B5*G5</f>
        <v>-69780</v>
      </c>
    </row>
    <row r="6" spans="1:8" x14ac:dyDescent="0.25">
      <c r="A6" s="19" t="s">
        <v>127</v>
      </c>
      <c r="B6" s="12">
        <v>11983.25</v>
      </c>
      <c r="C6" s="13">
        <v>44419</v>
      </c>
      <c r="D6" s="13">
        <v>44390</v>
      </c>
      <c r="E6" s="13"/>
      <c r="F6" s="13"/>
      <c r="G6" s="1">
        <f t="shared" si="0"/>
        <v>-29</v>
      </c>
      <c r="H6" s="12">
        <f t="shared" si="1"/>
        <v>-347514.25</v>
      </c>
    </row>
    <row r="7" spans="1:8" x14ac:dyDescent="0.25">
      <c r="A7" s="19" t="s">
        <v>128</v>
      </c>
      <c r="B7" s="12">
        <v>1000</v>
      </c>
      <c r="C7" s="13">
        <v>44420</v>
      </c>
      <c r="D7" s="13">
        <v>44390</v>
      </c>
      <c r="E7" s="13"/>
      <c r="F7" s="13"/>
      <c r="G7" s="1">
        <f t="shared" si="0"/>
        <v>-30</v>
      </c>
      <c r="H7" s="12">
        <f t="shared" si="1"/>
        <v>-30000</v>
      </c>
    </row>
    <row r="8" spans="1:8" x14ac:dyDescent="0.25">
      <c r="A8" s="19" t="s">
        <v>129</v>
      </c>
      <c r="B8" s="12">
        <v>2993.74</v>
      </c>
      <c r="C8" s="13">
        <v>44447</v>
      </c>
      <c r="D8" s="13">
        <v>44417</v>
      </c>
      <c r="E8" s="13"/>
      <c r="F8" s="13"/>
      <c r="G8" s="1">
        <f t="shared" si="0"/>
        <v>-30</v>
      </c>
      <c r="H8" s="12">
        <f t="shared" si="1"/>
        <v>-89812.2</v>
      </c>
    </row>
    <row r="9" spans="1:8" x14ac:dyDescent="0.25">
      <c r="A9" s="19" t="s">
        <v>130</v>
      </c>
      <c r="B9" s="12">
        <v>16.329999999999998</v>
      </c>
      <c r="C9" s="13">
        <v>44447</v>
      </c>
      <c r="D9" s="13">
        <v>44417</v>
      </c>
      <c r="E9" s="13"/>
      <c r="F9" s="13"/>
      <c r="G9" s="1">
        <f t="shared" si="0"/>
        <v>-30</v>
      </c>
      <c r="H9" s="12">
        <f t="shared" si="1"/>
        <v>-489.9</v>
      </c>
    </row>
    <row r="10" spans="1:8" x14ac:dyDescent="0.25">
      <c r="A10" s="19" t="s">
        <v>131</v>
      </c>
      <c r="B10" s="12">
        <v>1936.25</v>
      </c>
      <c r="C10" s="13">
        <v>44447</v>
      </c>
      <c r="D10" s="13">
        <v>44417</v>
      </c>
      <c r="E10" s="13"/>
      <c r="F10" s="13"/>
      <c r="G10" s="1">
        <f t="shared" si="0"/>
        <v>-30</v>
      </c>
      <c r="H10" s="12">
        <f t="shared" si="1"/>
        <v>-58087.5</v>
      </c>
    </row>
    <row r="11" spans="1:8" x14ac:dyDescent="0.25">
      <c r="A11" s="19" t="s">
        <v>132</v>
      </c>
      <c r="B11" s="12">
        <v>50</v>
      </c>
      <c r="C11" s="13">
        <v>44447</v>
      </c>
      <c r="D11" s="13">
        <v>44417</v>
      </c>
      <c r="E11" s="13"/>
      <c r="F11" s="13"/>
      <c r="G11" s="1">
        <f t="shared" si="0"/>
        <v>-30</v>
      </c>
      <c r="H11" s="12">
        <f t="shared" si="1"/>
        <v>-1500</v>
      </c>
    </row>
    <row r="12" spans="1:8" x14ac:dyDescent="0.25">
      <c r="A12" s="19" t="s">
        <v>133</v>
      </c>
      <c r="B12" s="12">
        <v>41</v>
      </c>
      <c r="C12" s="13">
        <v>44471</v>
      </c>
      <c r="D12" s="13">
        <v>44441</v>
      </c>
      <c r="E12" s="13"/>
      <c r="F12" s="13"/>
      <c r="G12" s="1">
        <f t="shared" si="0"/>
        <v>-30</v>
      </c>
      <c r="H12" s="12">
        <f t="shared" si="1"/>
        <v>-1230</v>
      </c>
    </row>
    <row r="13" spans="1:8" x14ac:dyDescent="0.25">
      <c r="A13" s="19" t="s">
        <v>134</v>
      </c>
      <c r="B13" s="12">
        <v>110</v>
      </c>
      <c r="C13" s="13">
        <v>44471</v>
      </c>
      <c r="D13" s="13">
        <v>44441</v>
      </c>
      <c r="E13" s="13"/>
      <c r="F13" s="13"/>
      <c r="G13" s="1">
        <f t="shared" si="0"/>
        <v>-30</v>
      </c>
      <c r="H13" s="12">
        <f t="shared" si="1"/>
        <v>-3300</v>
      </c>
    </row>
    <row r="14" spans="1:8" x14ac:dyDescent="0.25">
      <c r="A14" s="19" t="s">
        <v>135</v>
      </c>
      <c r="B14" s="12">
        <v>419.25</v>
      </c>
      <c r="C14" s="13">
        <v>44479</v>
      </c>
      <c r="D14" s="13">
        <v>44452</v>
      </c>
      <c r="E14" s="13"/>
      <c r="F14" s="13"/>
      <c r="G14" s="1">
        <f t="shared" si="0"/>
        <v>-27</v>
      </c>
      <c r="H14" s="12">
        <f t="shared" si="1"/>
        <v>-11319.75</v>
      </c>
    </row>
    <row r="15" spans="1:8" x14ac:dyDescent="0.25">
      <c r="A15" s="19" t="s">
        <v>136</v>
      </c>
      <c r="B15" s="12">
        <v>747.4</v>
      </c>
      <c r="C15" s="13">
        <v>44479</v>
      </c>
      <c r="D15" s="13">
        <v>44452</v>
      </c>
      <c r="E15" s="13"/>
      <c r="F15" s="13"/>
      <c r="G15" s="1">
        <f t="shared" si="0"/>
        <v>-27</v>
      </c>
      <c r="H15" s="12">
        <f t="shared" si="1"/>
        <v>-20179.8</v>
      </c>
    </row>
    <row r="16" spans="1:8" x14ac:dyDescent="0.25">
      <c r="A16" s="19" t="s">
        <v>137</v>
      </c>
      <c r="B16" s="12">
        <v>637.78</v>
      </c>
      <c r="C16" s="13">
        <v>44479</v>
      </c>
      <c r="D16" s="13">
        <v>44452</v>
      </c>
      <c r="E16" s="13"/>
      <c r="F16" s="13"/>
      <c r="G16" s="1">
        <f t="shared" si="0"/>
        <v>-27</v>
      </c>
      <c r="H16" s="12">
        <f t="shared" si="1"/>
        <v>-17220.059999999998</v>
      </c>
    </row>
    <row r="17" spans="1:8" x14ac:dyDescent="0.25">
      <c r="A17" s="19" t="s">
        <v>138</v>
      </c>
      <c r="B17" s="12">
        <v>435.93</v>
      </c>
      <c r="C17" s="13">
        <v>44479</v>
      </c>
      <c r="D17" s="13">
        <v>44452</v>
      </c>
      <c r="E17" s="13"/>
      <c r="F17" s="13"/>
      <c r="G17" s="1">
        <f t="shared" si="0"/>
        <v>-27</v>
      </c>
      <c r="H17" s="12">
        <f t="shared" si="1"/>
        <v>-11770.11</v>
      </c>
    </row>
    <row r="18" spans="1:8" x14ac:dyDescent="0.25">
      <c r="A18" s="19" t="s">
        <v>139</v>
      </c>
      <c r="B18" s="12">
        <v>250</v>
      </c>
      <c r="C18" s="13">
        <v>44482</v>
      </c>
      <c r="D18" s="13">
        <v>44452</v>
      </c>
      <c r="E18" s="13"/>
      <c r="F18" s="13"/>
      <c r="G18" s="1">
        <f t="shared" si="0"/>
        <v>-30</v>
      </c>
      <c r="H18" s="12">
        <f t="shared" si="1"/>
        <v>-7500</v>
      </c>
    </row>
    <row r="19" spans="1:8" x14ac:dyDescent="0.25">
      <c r="A19" s="19" t="s">
        <v>140</v>
      </c>
      <c r="B19" s="12">
        <v>200</v>
      </c>
      <c r="C19" s="13">
        <v>44482</v>
      </c>
      <c r="D19" s="13">
        <v>44452</v>
      </c>
      <c r="E19" s="13"/>
      <c r="F19" s="13"/>
      <c r="G19" s="1">
        <f t="shared" si="0"/>
        <v>-30</v>
      </c>
      <c r="H19" s="12">
        <f t="shared" si="1"/>
        <v>-6000</v>
      </c>
    </row>
    <row r="20" spans="1:8" x14ac:dyDescent="0.25">
      <c r="A20" s="19" t="s">
        <v>141</v>
      </c>
      <c r="B20" s="12">
        <v>750.1</v>
      </c>
      <c r="C20" s="13">
        <v>44483</v>
      </c>
      <c r="D20" s="13">
        <v>44453</v>
      </c>
      <c r="E20" s="13"/>
      <c r="F20" s="13"/>
      <c r="G20" s="1">
        <f t="shared" si="0"/>
        <v>-30</v>
      </c>
      <c r="H20" s="12">
        <f t="shared" si="1"/>
        <v>-22503</v>
      </c>
    </row>
    <row r="21" spans="1:8" x14ac:dyDescent="0.25">
      <c r="A21" s="19" t="s">
        <v>141</v>
      </c>
      <c r="B21" s="12">
        <v>139.88</v>
      </c>
      <c r="C21" s="13">
        <v>44483</v>
      </c>
      <c r="D21" s="13">
        <v>44453</v>
      </c>
      <c r="E21" s="13"/>
      <c r="F21" s="13"/>
      <c r="G21" s="1">
        <f t="shared" si="0"/>
        <v>-30</v>
      </c>
      <c r="H21" s="12">
        <f t="shared" si="1"/>
        <v>-4196.3999999999996</v>
      </c>
    </row>
    <row r="22" spans="1:8" x14ac:dyDescent="0.25">
      <c r="A22" s="19" t="s">
        <v>141</v>
      </c>
      <c r="B22" s="12">
        <v>174.85</v>
      </c>
      <c r="C22" s="13">
        <v>44483</v>
      </c>
      <c r="D22" s="13">
        <v>44453</v>
      </c>
      <c r="E22" s="13"/>
      <c r="F22" s="13"/>
      <c r="G22" s="1">
        <f t="shared" si="0"/>
        <v>-30</v>
      </c>
      <c r="H22" s="12">
        <f t="shared" si="1"/>
        <v>-5245.5</v>
      </c>
    </row>
    <row r="23" spans="1:8" x14ac:dyDescent="0.25">
      <c r="A23" s="19" t="s">
        <v>142</v>
      </c>
      <c r="B23" s="12">
        <v>2452.4</v>
      </c>
      <c r="C23" s="13">
        <v>44486</v>
      </c>
      <c r="D23" s="13">
        <v>44456</v>
      </c>
      <c r="E23" s="13"/>
      <c r="F23" s="13"/>
      <c r="G23" s="1">
        <f t="shared" si="0"/>
        <v>-30</v>
      </c>
      <c r="H23" s="12">
        <f t="shared" si="1"/>
        <v>-73572</v>
      </c>
    </row>
    <row r="24" spans="1:8" x14ac:dyDescent="0.25">
      <c r="A24" s="19" t="s">
        <v>143</v>
      </c>
      <c r="B24" s="12">
        <v>743.31</v>
      </c>
      <c r="C24" s="13">
        <v>44486</v>
      </c>
      <c r="D24" s="13">
        <v>44456</v>
      </c>
      <c r="E24" s="13"/>
      <c r="F24" s="13"/>
      <c r="G24" s="1">
        <f t="shared" si="0"/>
        <v>-30</v>
      </c>
      <c r="H24" s="12">
        <f t="shared" si="1"/>
        <v>-22299.3</v>
      </c>
    </row>
    <row r="25" spans="1:8" x14ac:dyDescent="0.25">
      <c r="A25" s="19" t="s">
        <v>144</v>
      </c>
      <c r="B25" s="12">
        <v>685.33</v>
      </c>
      <c r="C25" s="13">
        <v>44486</v>
      </c>
      <c r="D25" s="13">
        <v>44456</v>
      </c>
      <c r="E25" s="13"/>
      <c r="F25" s="13"/>
      <c r="G25" s="1">
        <f t="shared" si="0"/>
        <v>-30</v>
      </c>
      <c r="H25" s="12">
        <f t="shared" si="1"/>
        <v>-20559.900000000001</v>
      </c>
    </row>
    <row r="26" spans="1:8" x14ac:dyDescent="0.25">
      <c r="A26" s="19" t="s">
        <v>145</v>
      </c>
      <c r="B26" s="12">
        <v>2500</v>
      </c>
      <c r="C26" s="13">
        <v>44489</v>
      </c>
      <c r="D26" s="13">
        <v>44460</v>
      </c>
      <c r="E26" s="13"/>
      <c r="F26" s="13"/>
      <c r="G26" s="1">
        <f t="shared" si="0"/>
        <v>-29</v>
      </c>
      <c r="H26" s="12">
        <f t="shared" si="1"/>
        <v>-72500</v>
      </c>
    </row>
    <row r="27" spans="1:8" x14ac:dyDescent="0.25">
      <c r="A27" s="19" t="s">
        <v>146</v>
      </c>
      <c r="B27" s="12">
        <v>12.25</v>
      </c>
      <c r="C27" s="13">
        <v>44490</v>
      </c>
      <c r="D27" s="13">
        <v>44460</v>
      </c>
      <c r="E27" s="13"/>
      <c r="F27" s="13"/>
      <c r="G27" s="1">
        <f t="shared" si="0"/>
        <v>-30</v>
      </c>
      <c r="H27" s="12">
        <f t="shared" si="1"/>
        <v>-367.5</v>
      </c>
    </row>
    <row r="28" spans="1:8" x14ac:dyDescent="0.25">
      <c r="A28" s="19" t="s">
        <v>147</v>
      </c>
      <c r="B28" s="12">
        <v>320</v>
      </c>
      <c r="C28" s="13">
        <v>44493</v>
      </c>
      <c r="D28" s="13">
        <v>44463</v>
      </c>
      <c r="E28" s="13"/>
      <c r="F28" s="13"/>
      <c r="G28" s="1">
        <f t="shared" si="0"/>
        <v>-30</v>
      </c>
      <c r="H28" s="12">
        <f t="shared" si="1"/>
        <v>-9600</v>
      </c>
    </row>
    <row r="29" spans="1:8" x14ac:dyDescent="0.25">
      <c r="A29" s="19" t="s">
        <v>148</v>
      </c>
      <c r="B29" s="12">
        <v>540</v>
      </c>
      <c r="C29" s="13">
        <v>44493</v>
      </c>
      <c r="D29" s="13">
        <v>44463</v>
      </c>
      <c r="E29" s="13"/>
      <c r="F29" s="13"/>
      <c r="G29" s="1">
        <f t="shared" si="0"/>
        <v>-30</v>
      </c>
      <c r="H29" s="12">
        <f t="shared" si="1"/>
        <v>-16200</v>
      </c>
    </row>
    <row r="30" spans="1:8" x14ac:dyDescent="0.25">
      <c r="A30" s="19" t="s">
        <v>149</v>
      </c>
      <c r="B30" s="12">
        <v>1000</v>
      </c>
      <c r="C30" s="13">
        <v>44496</v>
      </c>
      <c r="D30" s="13">
        <v>44466</v>
      </c>
      <c r="E30" s="13"/>
      <c r="F30" s="13"/>
      <c r="G30" s="1">
        <f t="shared" si="0"/>
        <v>-30</v>
      </c>
      <c r="H30" s="12">
        <f t="shared" si="1"/>
        <v>-30000</v>
      </c>
    </row>
    <row r="31" spans="1:8" x14ac:dyDescent="0.25">
      <c r="A31" s="19" t="s">
        <v>150</v>
      </c>
      <c r="B31" s="12">
        <v>1000</v>
      </c>
      <c r="C31" s="13">
        <v>44496</v>
      </c>
      <c r="D31" s="13">
        <v>44466</v>
      </c>
      <c r="E31" s="13"/>
      <c r="F31" s="13"/>
      <c r="G31" s="1">
        <f t="shared" si="0"/>
        <v>-30</v>
      </c>
      <c r="H31" s="12">
        <f t="shared" si="1"/>
        <v>-30000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31059.17</v>
      </c>
      <c r="C1">
        <f>COUNTA(A4:A203)</f>
        <v>40</v>
      </c>
      <c r="G1" s="16">
        <f>IF(B1&lt;&gt;0,H1/B1,0)</f>
        <v>-29.730710125222284</v>
      </c>
      <c r="H1" s="15">
        <f>SUM(H4:H195)</f>
        <v>-923411.18000000017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151</v>
      </c>
      <c r="B4" s="12">
        <v>805.5</v>
      </c>
      <c r="C4" s="13">
        <v>44503</v>
      </c>
      <c r="D4" s="13">
        <v>44475</v>
      </c>
      <c r="E4" s="13"/>
      <c r="F4" s="13"/>
      <c r="G4" s="1">
        <f>D4-C4-(F4-E4)</f>
        <v>-28</v>
      </c>
      <c r="H4" s="12">
        <f>B4*G4</f>
        <v>-22554</v>
      </c>
    </row>
    <row r="5" spans="1:8" x14ac:dyDescent="0.25">
      <c r="A5" s="19" t="s">
        <v>152</v>
      </c>
      <c r="B5" s="12">
        <v>9.9</v>
      </c>
      <c r="C5" s="13">
        <v>44503</v>
      </c>
      <c r="D5" s="13">
        <v>44475</v>
      </c>
      <c r="E5" s="13"/>
      <c r="F5" s="13"/>
      <c r="G5" s="1">
        <f t="shared" ref="G5:G68" si="0">D5-C5-(F5-E5)</f>
        <v>-28</v>
      </c>
      <c r="H5" s="12">
        <f t="shared" ref="H5:H68" si="1">B5*G5</f>
        <v>-277.2</v>
      </c>
    </row>
    <row r="6" spans="1:8" x14ac:dyDescent="0.25">
      <c r="A6" s="19" t="s">
        <v>153</v>
      </c>
      <c r="B6" s="12">
        <v>346</v>
      </c>
      <c r="C6" s="13">
        <v>44504</v>
      </c>
      <c r="D6" s="13">
        <v>44475</v>
      </c>
      <c r="E6" s="13"/>
      <c r="F6" s="13"/>
      <c r="G6" s="1">
        <f t="shared" si="0"/>
        <v>-29</v>
      </c>
      <c r="H6" s="12">
        <f t="shared" si="1"/>
        <v>-10034</v>
      </c>
    </row>
    <row r="7" spans="1:8" x14ac:dyDescent="0.25">
      <c r="A7" s="19" t="s">
        <v>154</v>
      </c>
      <c r="B7" s="12">
        <v>160.5</v>
      </c>
      <c r="C7" s="13">
        <v>44507</v>
      </c>
      <c r="D7" s="13">
        <v>44481</v>
      </c>
      <c r="E7" s="13"/>
      <c r="F7" s="13"/>
      <c r="G7" s="1">
        <f t="shared" si="0"/>
        <v>-26</v>
      </c>
      <c r="H7" s="12">
        <f t="shared" si="1"/>
        <v>-4173</v>
      </c>
    </row>
    <row r="8" spans="1:8" x14ac:dyDescent="0.25">
      <c r="A8" s="19" t="s">
        <v>155</v>
      </c>
      <c r="B8" s="12">
        <v>1000</v>
      </c>
      <c r="C8" s="13">
        <v>44511</v>
      </c>
      <c r="D8" s="13">
        <v>44481</v>
      </c>
      <c r="E8" s="13"/>
      <c r="F8" s="13"/>
      <c r="G8" s="1">
        <f t="shared" si="0"/>
        <v>-30</v>
      </c>
      <c r="H8" s="12">
        <f t="shared" si="1"/>
        <v>-30000</v>
      </c>
    </row>
    <row r="9" spans="1:8" x14ac:dyDescent="0.25">
      <c r="A9" s="19" t="s">
        <v>156</v>
      </c>
      <c r="B9" s="12">
        <v>1680.48</v>
      </c>
      <c r="C9" s="13">
        <v>44517</v>
      </c>
      <c r="D9" s="13">
        <v>44488</v>
      </c>
      <c r="E9" s="13"/>
      <c r="F9" s="13"/>
      <c r="G9" s="1">
        <f t="shared" si="0"/>
        <v>-29</v>
      </c>
      <c r="H9" s="12">
        <f t="shared" si="1"/>
        <v>-48733.919999999998</v>
      </c>
    </row>
    <row r="10" spans="1:8" x14ac:dyDescent="0.25">
      <c r="A10" s="19" t="s">
        <v>157</v>
      </c>
      <c r="B10" s="12">
        <v>700</v>
      </c>
      <c r="C10" s="13">
        <v>44518</v>
      </c>
      <c r="D10" s="13">
        <v>44488</v>
      </c>
      <c r="E10" s="13"/>
      <c r="F10" s="13"/>
      <c r="G10" s="1">
        <f t="shared" si="0"/>
        <v>-30</v>
      </c>
      <c r="H10" s="12">
        <f t="shared" si="1"/>
        <v>-21000</v>
      </c>
    </row>
    <row r="11" spans="1:8" x14ac:dyDescent="0.25">
      <c r="A11" s="19" t="s">
        <v>158</v>
      </c>
      <c r="B11" s="12">
        <v>3085</v>
      </c>
      <c r="C11" s="13">
        <v>44518</v>
      </c>
      <c r="D11" s="13">
        <v>44488</v>
      </c>
      <c r="E11" s="13"/>
      <c r="F11" s="13"/>
      <c r="G11" s="1">
        <f t="shared" si="0"/>
        <v>-30</v>
      </c>
      <c r="H11" s="12">
        <f t="shared" si="1"/>
        <v>-92550</v>
      </c>
    </row>
    <row r="12" spans="1:8" x14ac:dyDescent="0.25">
      <c r="A12" s="19" t="s">
        <v>159</v>
      </c>
      <c r="B12" s="12">
        <v>7.42</v>
      </c>
      <c r="C12" s="13">
        <v>44514</v>
      </c>
      <c r="D12" s="13">
        <v>44495</v>
      </c>
      <c r="E12" s="13"/>
      <c r="F12" s="13"/>
      <c r="G12" s="1">
        <f t="shared" si="0"/>
        <v>-19</v>
      </c>
      <c r="H12" s="12">
        <f t="shared" si="1"/>
        <v>-140.97999999999999</v>
      </c>
    </row>
    <row r="13" spans="1:8" x14ac:dyDescent="0.25">
      <c r="A13" s="19" t="s">
        <v>160</v>
      </c>
      <c r="B13" s="12">
        <v>138</v>
      </c>
      <c r="C13" s="13">
        <v>44519</v>
      </c>
      <c r="D13" s="13">
        <v>44495</v>
      </c>
      <c r="E13" s="13"/>
      <c r="F13" s="13"/>
      <c r="G13" s="1">
        <f t="shared" si="0"/>
        <v>-24</v>
      </c>
      <c r="H13" s="12">
        <f t="shared" si="1"/>
        <v>-3312</v>
      </c>
    </row>
    <row r="14" spans="1:8" x14ac:dyDescent="0.25">
      <c r="A14" s="19" t="s">
        <v>161</v>
      </c>
      <c r="B14" s="12">
        <v>1250</v>
      </c>
      <c r="C14" s="13">
        <v>44524</v>
      </c>
      <c r="D14" s="13">
        <v>44495</v>
      </c>
      <c r="E14" s="13"/>
      <c r="F14" s="13"/>
      <c r="G14" s="1">
        <f t="shared" si="0"/>
        <v>-29</v>
      </c>
      <c r="H14" s="12">
        <f t="shared" si="1"/>
        <v>-36250</v>
      </c>
    </row>
    <row r="15" spans="1:8" x14ac:dyDescent="0.25">
      <c r="A15" s="19" t="s">
        <v>162</v>
      </c>
      <c r="B15" s="12">
        <v>449.28</v>
      </c>
      <c r="C15" s="13">
        <v>44524</v>
      </c>
      <c r="D15" s="13">
        <v>44495</v>
      </c>
      <c r="E15" s="13"/>
      <c r="F15" s="13"/>
      <c r="G15" s="1">
        <f t="shared" si="0"/>
        <v>-29</v>
      </c>
      <c r="H15" s="12">
        <f t="shared" si="1"/>
        <v>-13029.119999999999</v>
      </c>
    </row>
    <row r="16" spans="1:8" x14ac:dyDescent="0.25">
      <c r="A16" s="19" t="s">
        <v>163</v>
      </c>
      <c r="B16" s="12">
        <v>675</v>
      </c>
      <c r="C16" s="13">
        <v>44533</v>
      </c>
      <c r="D16" s="13">
        <v>44504</v>
      </c>
      <c r="E16" s="13"/>
      <c r="F16" s="13"/>
      <c r="G16" s="1">
        <f t="shared" si="0"/>
        <v>-29</v>
      </c>
      <c r="H16" s="12">
        <f t="shared" si="1"/>
        <v>-19575</v>
      </c>
    </row>
    <row r="17" spans="1:8" x14ac:dyDescent="0.25">
      <c r="A17" s="19" t="s">
        <v>164</v>
      </c>
      <c r="B17" s="12">
        <v>231.2</v>
      </c>
      <c r="C17" s="13">
        <v>44538</v>
      </c>
      <c r="D17" s="13">
        <v>44509</v>
      </c>
      <c r="E17" s="13"/>
      <c r="F17" s="13"/>
      <c r="G17" s="1">
        <f t="shared" si="0"/>
        <v>-29</v>
      </c>
      <c r="H17" s="12">
        <f t="shared" si="1"/>
        <v>-6704.7999999999993</v>
      </c>
    </row>
    <row r="18" spans="1:8" x14ac:dyDescent="0.25">
      <c r="A18" s="19" t="s">
        <v>165</v>
      </c>
      <c r="B18" s="12">
        <v>1000</v>
      </c>
      <c r="C18" s="13">
        <v>44542</v>
      </c>
      <c r="D18" s="13">
        <v>44512</v>
      </c>
      <c r="E18" s="13"/>
      <c r="F18" s="13"/>
      <c r="G18" s="1">
        <f t="shared" si="0"/>
        <v>-30</v>
      </c>
      <c r="H18" s="12">
        <f t="shared" si="1"/>
        <v>-30000</v>
      </c>
    </row>
    <row r="19" spans="1:8" x14ac:dyDescent="0.25">
      <c r="A19" s="19" t="s">
        <v>166</v>
      </c>
      <c r="B19" s="12">
        <v>6.27</v>
      </c>
      <c r="C19" s="13">
        <v>44545</v>
      </c>
      <c r="D19" s="13">
        <v>44517</v>
      </c>
      <c r="E19" s="13"/>
      <c r="F19" s="13"/>
      <c r="G19" s="1">
        <f t="shared" si="0"/>
        <v>-28</v>
      </c>
      <c r="H19" s="12">
        <f t="shared" si="1"/>
        <v>-175.56</v>
      </c>
    </row>
    <row r="20" spans="1:8" x14ac:dyDescent="0.25">
      <c r="A20" s="19" t="s">
        <v>167</v>
      </c>
      <c r="B20" s="12">
        <v>7200</v>
      </c>
      <c r="C20" s="13">
        <v>44547</v>
      </c>
      <c r="D20" s="13">
        <v>44517</v>
      </c>
      <c r="E20" s="13"/>
      <c r="F20" s="13"/>
      <c r="G20" s="1">
        <f t="shared" si="0"/>
        <v>-30</v>
      </c>
      <c r="H20" s="12">
        <f t="shared" si="1"/>
        <v>-216000</v>
      </c>
    </row>
    <row r="21" spans="1:8" x14ac:dyDescent="0.25">
      <c r="A21" s="19" t="s">
        <v>168</v>
      </c>
      <c r="B21" s="12">
        <v>95</v>
      </c>
      <c r="C21" s="13">
        <v>44548</v>
      </c>
      <c r="D21" s="13">
        <v>44518</v>
      </c>
      <c r="E21" s="13"/>
      <c r="F21" s="13"/>
      <c r="G21" s="1">
        <f t="shared" si="0"/>
        <v>-30</v>
      </c>
      <c r="H21" s="12">
        <f t="shared" si="1"/>
        <v>-2850</v>
      </c>
    </row>
    <row r="22" spans="1:8" x14ac:dyDescent="0.25">
      <c r="A22" s="19" t="s">
        <v>169</v>
      </c>
      <c r="B22" s="12">
        <v>180</v>
      </c>
      <c r="C22" s="13">
        <v>44552</v>
      </c>
      <c r="D22" s="13">
        <v>44522</v>
      </c>
      <c r="E22" s="13"/>
      <c r="F22" s="13"/>
      <c r="G22" s="1">
        <f t="shared" si="0"/>
        <v>-30</v>
      </c>
      <c r="H22" s="12">
        <f t="shared" si="1"/>
        <v>-5400</v>
      </c>
    </row>
    <row r="23" spans="1:8" x14ac:dyDescent="0.25">
      <c r="A23" s="19" t="s">
        <v>170</v>
      </c>
      <c r="B23" s="12">
        <v>384</v>
      </c>
      <c r="C23" s="13">
        <v>44552</v>
      </c>
      <c r="D23" s="13">
        <v>44522</v>
      </c>
      <c r="E23" s="13"/>
      <c r="F23" s="13"/>
      <c r="G23" s="1">
        <f t="shared" si="0"/>
        <v>-30</v>
      </c>
      <c r="H23" s="12">
        <f t="shared" si="1"/>
        <v>-11520</v>
      </c>
    </row>
    <row r="24" spans="1:8" x14ac:dyDescent="0.25">
      <c r="A24" s="19" t="s">
        <v>171</v>
      </c>
      <c r="B24" s="12">
        <v>1440</v>
      </c>
      <c r="C24" s="13">
        <v>44552</v>
      </c>
      <c r="D24" s="13">
        <v>44522</v>
      </c>
      <c r="E24" s="13"/>
      <c r="F24" s="13"/>
      <c r="G24" s="1">
        <f t="shared" si="0"/>
        <v>-30</v>
      </c>
      <c r="H24" s="12">
        <f t="shared" si="1"/>
        <v>-43200</v>
      </c>
    </row>
    <row r="25" spans="1:8" x14ac:dyDescent="0.25">
      <c r="A25" s="19" t="s">
        <v>172</v>
      </c>
      <c r="B25" s="12">
        <v>1095</v>
      </c>
      <c r="C25" s="13">
        <v>44552</v>
      </c>
      <c r="D25" s="13">
        <v>44522</v>
      </c>
      <c r="E25" s="13"/>
      <c r="F25" s="13"/>
      <c r="G25" s="1">
        <f t="shared" si="0"/>
        <v>-30</v>
      </c>
      <c r="H25" s="12">
        <f t="shared" si="1"/>
        <v>-32850</v>
      </c>
    </row>
    <row r="26" spans="1:8" x14ac:dyDescent="0.25">
      <c r="A26" s="19" t="s">
        <v>173</v>
      </c>
      <c r="B26" s="12">
        <v>600</v>
      </c>
      <c r="C26" s="13">
        <v>44560</v>
      </c>
      <c r="D26" s="13">
        <v>44530</v>
      </c>
      <c r="E26" s="13"/>
      <c r="F26" s="13"/>
      <c r="G26" s="1">
        <f t="shared" si="0"/>
        <v>-30</v>
      </c>
      <c r="H26" s="12">
        <f t="shared" si="1"/>
        <v>-18000</v>
      </c>
    </row>
    <row r="27" spans="1:8" x14ac:dyDescent="0.25">
      <c r="A27" s="19" t="s">
        <v>174</v>
      </c>
      <c r="B27" s="12">
        <v>140</v>
      </c>
      <c r="C27" s="13">
        <v>44560</v>
      </c>
      <c r="D27" s="13">
        <v>44530</v>
      </c>
      <c r="E27" s="13"/>
      <c r="F27" s="13"/>
      <c r="G27" s="1">
        <f t="shared" si="0"/>
        <v>-30</v>
      </c>
      <c r="H27" s="12">
        <f t="shared" si="1"/>
        <v>-4200</v>
      </c>
    </row>
    <row r="28" spans="1:8" x14ac:dyDescent="0.25">
      <c r="A28" s="19" t="s">
        <v>175</v>
      </c>
      <c r="B28" s="12">
        <v>200</v>
      </c>
      <c r="C28" s="13">
        <v>44561</v>
      </c>
      <c r="D28" s="13">
        <v>44532</v>
      </c>
      <c r="E28" s="13"/>
      <c r="F28" s="13"/>
      <c r="G28" s="1">
        <f t="shared" si="0"/>
        <v>-29</v>
      </c>
      <c r="H28" s="12">
        <f t="shared" si="1"/>
        <v>-5800</v>
      </c>
    </row>
    <row r="29" spans="1:8" x14ac:dyDescent="0.25">
      <c r="A29" s="19" t="s">
        <v>176</v>
      </c>
      <c r="B29" s="12">
        <v>49.86</v>
      </c>
      <c r="C29" s="13">
        <v>44567</v>
      </c>
      <c r="D29" s="13">
        <v>44537</v>
      </c>
      <c r="E29" s="13"/>
      <c r="F29" s="13"/>
      <c r="G29" s="1">
        <f t="shared" si="0"/>
        <v>-30</v>
      </c>
      <c r="H29" s="12">
        <f t="shared" si="1"/>
        <v>-1495.8</v>
      </c>
    </row>
    <row r="30" spans="1:8" x14ac:dyDescent="0.25">
      <c r="A30" s="19" t="s">
        <v>177</v>
      </c>
      <c r="B30" s="12">
        <v>38.409999999999997</v>
      </c>
      <c r="C30" s="13">
        <v>44567</v>
      </c>
      <c r="D30" s="13">
        <v>44537</v>
      </c>
      <c r="E30" s="13"/>
      <c r="F30" s="13"/>
      <c r="G30" s="1">
        <f t="shared" si="0"/>
        <v>-30</v>
      </c>
      <c r="H30" s="12">
        <f t="shared" si="1"/>
        <v>-1152.3</v>
      </c>
    </row>
    <row r="31" spans="1:8" x14ac:dyDescent="0.25">
      <c r="A31" s="19" t="s">
        <v>178</v>
      </c>
      <c r="B31" s="12">
        <v>75</v>
      </c>
      <c r="C31" s="13">
        <v>44566</v>
      </c>
      <c r="D31" s="13">
        <v>44539</v>
      </c>
      <c r="E31" s="13"/>
      <c r="F31" s="13"/>
      <c r="G31" s="1">
        <f t="shared" si="0"/>
        <v>-27</v>
      </c>
      <c r="H31" s="12">
        <f t="shared" si="1"/>
        <v>-2025</v>
      </c>
    </row>
    <row r="32" spans="1:8" x14ac:dyDescent="0.25">
      <c r="A32" s="19" t="s">
        <v>179</v>
      </c>
      <c r="B32" s="12">
        <v>750.1</v>
      </c>
      <c r="C32" s="13">
        <v>44569</v>
      </c>
      <c r="D32" s="13">
        <v>44539</v>
      </c>
      <c r="E32" s="13"/>
      <c r="F32" s="13"/>
      <c r="G32" s="1">
        <f t="shared" si="0"/>
        <v>-30</v>
      </c>
      <c r="H32" s="12">
        <f t="shared" si="1"/>
        <v>-22503</v>
      </c>
    </row>
    <row r="33" spans="1:8" x14ac:dyDescent="0.25">
      <c r="A33" s="19" t="s">
        <v>179</v>
      </c>
      <c r="B33" s="12">
        <v>139.88</v>
      </c>
      <c r="C33" s="13">
        <v>44569</v>
      </c>
      <c r="D33" s="13">
        <v>44539</v>
      </c>
      <c r="E33" s="13"/>
      <c r="F33" s="13"/>
      <c r="G33" s="1">
        <f t="shared" si="0"/>
        <v>-30</v>
      </c>
      <c r="H33" s="12">
        <f t="shared" si="1"/>
        <v>-4196.3999999999996</v>
      </c>
    </row>
    <row r="34" spans="1:8" x14ac:dyDescent="0.25">
      <c r="A34" s="19" t="s">
        <v>179</v>
      </c>
      <c r="B34" s="12">
        <v>174.85</v>
      </c>
      <c r="C34" s="13">
        <v>44569</v>
      </c>
      <c r="D34" s="13">
        <v>44539</v>
      </c>
      <c r="E34" s="13"/>
      <c r="F34" s="13"/>
      <c r="G34" s="1">
        <f t="shared" si="0"/>
        <v>-30</v>
      </c>
      <c r="H34" s="12">
        <f t="shared" si="1"/>
        <v>-5245.5</v>
      </c>
    </row>
    <row r="35" spans="1:8" x14ac:dyDescent="0.25">
      <c r="A35" s="19" t="s">
        <v>180</v>
      </c>
      <c r="B35" s="12">
        <v>456.07</v>
      </c>
      <c r="C35" s="13">
        <v>44573</v>
      </c>
      <c r="D35" s="13">
        <v>44543</v>
      </c>
      <c r="E35" s="13"/>
      <c r="F35" s="13"/>
      <c r="G35" s="1">
        <f t="shared" si="0"/>
        <v>-30</v>
      </c>
      <c r="H35" s="12">
        <f t="shared" si="1"/>
        <v>-13682.1</v>
      </c>
    </row>
    <row r="36" spans="1:8" x14ac:dyDescent="0.25">
      <c r="A36" s="19" t="s">
        <v>181</v>
      </c>
      <c r="B36" s="12">
        <v>35.11</v>
      </c>
      <c r="C36" s="13">
        <v>44573</v>
      </c>
      <c r="D36" s="13">
        <v>44543</v>
      </c>
      <c r="E36" s="13"/>
      <c r="F36" s="13"/>
      <c r="G36" s="1">
        <f t="shared" si="0"/>
        <v>-30</v>
      </c>
      <c r="H36" s="12">
        <f t="shared" si="1"/>
        <v>-1053.3</v>
      </c>
    </row>
    <row r="37" spans="1:8" x14ac:dyDescent="0.25">
      <c r="A37" s="19" t="s">
        <v>182</v>
      </c>
      <c r="B37" s="12">
        <v>124.62</v>
      </c>
      <c r="C37" s="13">
        <v>44573</v>
      </c>
      <c r="D37" s="13">
        <v>44543</v>
      </c>
      <c r="E37" s="13"/>
      <c r="F37" s="13"/>
      <c r="G37" s="1">
        <f t="shared" si="0"/>
        <v>-30</v>
      </c>
      <c r="H37" s="12">
        <f t="shared" si="1"/>
        <v>-3738.6000000000004</v>
      </c>
    </row>
    <row r="38" spans="1:8" x14ac:dyDescent="0.25">
      <c r="A38" s="19" t="s">
        <v>183</v>
      </c>
      <c r="B38" s="12">
        <v>1450</v>
      </c>
      <c r="C38" s="13">
        <v>44573</v>
      </c>
      <c r="D38" s="13">
        <v>44543</v>
      </c>
      <c r="E38" s="13"/>
      <c r="F38" s="13"/>
      <c r="G38" s="1">
        <f t="shared" si="0"/>
        <v>-30</v>
      </c>
      <c r="H38" s="12">
        <f t="shared" si="1"/>
        <v>-43500</v>
      </c>
    </row>
    <row r="39" spans="1:8" x14ac:dyDescent="0.25">
      <c r="A39" s="19" t="s">
        <v>184</v>
      </c>
      <c r="B39" s="12">
        <v>1000</v>
      </c>
      <c r="C39" s="13">
        <v>44575</v>
      </c>
      <c r="D39" s="13">
        <v>44545</v>
      </c>
      <c r="E39" s="13"/>
      <c r="F39" s="13"/>
      <c r="G39" s="1">
        <f t="shared" si="0"/>
        <v>-30</v>
      </c>
      <c r="H39" s="12">
        <f t="shared" si="1"/>
        <v>-30000</v>
      </c>
    </row>
    <row r="40" spans="1:8" x14ac:dyDescent="0.25">
      <c r="A40" s="19" t="s">
        <v>185</v>
      </c>
      <c r="B40" s="12">
        <v>499.21</v>
      </c>
      <c r="C40" s="13">
        <v>44575</v>
      </c>
      <c r="D40" s="13">
        <v>44545</v>
      </c>
      <c r="E40" s="13"/>
      <c r="F40" s="13"/>
      <c r="G40" s="1">
        <f t="shared" si="0"/>
        <v>-30</v>
      </c>
      <c r="H40" s="12">
        <f t="shared" si="1"/>
        <v>-14976.3</v>
      </c>
    </row>
    <row r="41" spans="1:8" x14ac:dyDescent="0.25">
      <c r="A41" s="19" t="s">
        <v>186</v>
      </c>
      <c r="B41" s="12">
        <v>112</v>
      </c>
      <c r="C41" s="13">
        <v>44580</v>
      </c>
      <c r="D41" s="13">
        <v>44551</v>
      </c>
      <c r="E41" s="13"/>
      <c r="F41" s="13"/>
      <c r="G41" s="1">
        <f t="shared" si="0"/>
        <v>-29</v>
      </c>
      <c r="H41" s="12">
        <f t="shared" si="1"/>
        <v>-3248</v>
      </c>
    </row>
    <row r="42" spans="1:8" x14ac:dyDescent="0.25">
      <c r="A42" s="19" t="s">
        <v>187</v>
      </c>
      <c r="B42" s="12">
        <v>1875.51</v>
      </c>
      <c r="C42" s="13">
        <v>44581</v>
      </c>
      <c r="D42" s="13">
        <v>44551</v>
      </c>
      <c r="E42" s="13"/>
      <c r="F42" s="13"/>
      <c r="G42" s="1">
        <f t="shared" si="0"/>
        <v>-30</v>
      </c>
      <c r="H42" s="12">
        <f t="shared" si="1"/>
        <v>-56265.3</v>
      </c>
    </row>
    <row r="43" spans="1:8" x14ac:dyDescent="0.25">
      <c r="A43" s="19" t="s">
        <v>188</v>
      </c>
      <c r="B43" s="12">
        <v>1400</v>
      </c>
      <c r="C43" s="13">
        <v>44583</v>
      </c>
      <c r="D43" s="13">
        <v>44553</v>
      </c>
      <c r="E43" s="13"/>
      <c r="F43" s="13"/>
      <c r="G43" s="1">
        <f t="shared" si="0"/>
        <v>-30</v>
      </c>
      <c r="H43" s="12">
        <f t="shared" si="1"/>
        <v>-42000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2022-01-06T17:16:14Z</dcterms:modified>
</cp:coreProperties>
</file>