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EW\condivisa\PROTOCOLLO\"/>
    </mc:Choice>
  </mc:AlternateContent>
  <bookViews>
    <workbookView xWindow="0" yWindow="0" windowWidth="28800" windowHeight="12330" activeTab="4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<sst xmlns="http://schemas.openxmlformats.org/spreadsheetml/2006/main" count="215" uniqueCount="188">
  <si>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</si>
  <si>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</si>
  <si>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</si>
  <si>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</si>
  <si>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</si>
  <si>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</si>
  <si>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</si>
  <si>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</si>
  <si>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</si>
  <si>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</si>
  <si>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</si>
  <si>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</si>
  <si>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</si>
  <si>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</si>
  <si>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</si>
  <si>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</si>
  <si>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</si>
  <si>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</si>
  <si>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</si>
  <si>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</si>
  <si>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 CATANIA 2</t>
  </si>
  <si>
    <t>95014 GIARRE (CT) - VIALE LIBERTA, 151 - C.F. 92032760875 C.M. CTMM151004</t>
  </si>
  <si>
    <t>2023</t>
  </si>
  <si>
    <t>1 del 11/01/2023</t>
  </si>
  <si>
    <t>5 del 23/01/2023</t>
  </si>
  <si>
    <t>4 del 23/01/2023</t>
  </si>
  <si>
    <t>3 del 23/01/2023</t>
  </si>
  <si>
    <t>2 del 23/01/2023</t>
  </si>
  <si>
    <t>FPA 1/23 del 10/01/2023</t>
  </si>
  <si>
    <t>3/PA/2023 del 20/01/2023</t>
  </si>
  <si>
    <t>13/FE del 12/01/2023</t>
  </si>
  <si>
    <t>34-IT del 19/01/2023</t>
  </si>
  <si>
    <t>FATTPA 1_23 del 11/01/2023</t>
  </si>
  <si>
    <t>FATTPA 2_23 del 11/01/2023</t>
  </si>
  <si>
    <t>1/PA 23 del 11/01/2023</t>
  </si>
  <si>
    <t>2/PA 23 del 11/01/2023</t>
  </si>
  <si>
    <t>1/PA del 11/01/2023</t>
  </si>
  <si>
    <t>2/PA/2023 del 20/01/2023</t>
  </si>
  <si>
    <t>4/PA/2023 del 20/01/2023</t>
  </si>
  <si>
    <t>6/PA/2023 del 20/01/2023</t>
  </si>
  <si>
    <t>1/PA/2023 del 16/01/2023</t>
  </si>
  <si>
    <t>FAC18 del 27/01/2023</t>
  </si>
  <si>
    <t>FAC19 del 27/01/2023</t>
  </si>
  <si>
    <t>05/C del 25/01/2023</t>
  </si>
  <si>
    <t>1 del 30/01/2023</t>
  </si>
  <si>
    <t>31/FVISE del 30/01/2023</t>
  </si>
  <si>
    <t>FPA 3/23 del 31/01/2023</t>
  </si>
  <si>
    <t>FPA 2/23 del 31/01/2023</t>
  </si>
  <si>
    <t>FPA 1/23 del 31/01/2023</t>
  </si>
  <si>
    <t>1A del 31/01/2023</t>
  </si>
  <si>
    <t>FPA 22/23 del 04/02/2023</t>
  </si>
  <si>
    <t>13/C del 09/02/2023</t>
  </si>
  <si>
    <t>2/PA del 02/02/2023</t>
  </si>
  <si>
    <t>29/PA del 07/11/2022</t>
  </si>
  <si>
    <t>1 del 07/02/2023</t>
  </si>
  <si>
    <t>01 del 07/02/2023</t>
  </si>
  <si>
    <t>23/C del 25/02/2023</t>
  </si>
  <si>
    <t>6/C del 31/01/2023</t>
  </si>
  <si>
    <t>15/C del 15/02/2023</t>
  </si>
  <si>
    <t>22/C del 24/02/2023</t>
  </si>
  <si>
    <t>21/P del 13/02/2023</t>
  </si>
  <si>
    <t>CP 28/E del 15/02/2023</t>
  </si>
  <si>
    <t>7/PA/2023 del 06/03/2023</t>
  </si>
  <si>
    <t>8/PA/2023 del 06/03/2023</t>
  </si>
  <si>
    <t>9/PA/2023 del 06/03/2023</t>
  </si>
  <si>
    <t>10/PA/2023 del 06/03/2023</t>
  </si>
  <si>
    <t>1/FE del 09/03/2023</t>
  </si>
  <si>
    <t>9 del 07/03/2023</t>
  </si>
  <si>
    <t>8 del 07/03/2023</t>
  </si>
  <si>
    <t>7 del 07/03/2023</t>
  </si>
  <si>
    <t>6 del 07/03/2023</t>
  </si>
  <si>
    <t>FATTPA 6_23 del 03/03/2023</t>
  </si>
  <si>
    <t>11 del 15/03/2023</t>
  </si>
  <si>
    <t>26/C del 11/03/2023</t>
  </si>
  <si>
    <t>26/PA/2023 del 09/03/2023</t>
  </si>
  <si>
    <t>27/PA/2023 del 09/03/2023</t>
  </si>
  <si>
    <t>FATTPA 9_23 del 14/03/2023</t>
  </si>
  <si>
    <t>11/PA/2023 del 14/03/2023</t>
  </si>
  <si>
    <t>31/PA/2023 del 23/03/2023</t>
  </si>
  <si>
    <t>4/PA del 20/03/2023</t>
  </si>
  <si>
    <t>3/PA del 20/03/2023</t>
  </si>
  <si>
    <t>31/PA del 31/03/2023</t>
  </si>
  <si>
    <t>684 del 24/03/2023</t>
  </si>
  <si>
    <t>309 del 18/11/2022</t>
  </si>
  <si>
    <t>310 del 18/11/2022</t>
  </si>
  <si>
    <t>FPA 2/23 del 27/03/2023</t>
  </si>
  <si>
    <t>32/PA del 31/03/2023</t>
  </si>
  <si>
    <t>4 del 31/03/2023</t>
  </si>
  <si>
    <t>FPA 27/23 del 28/03/2023</t>
  </si>
  <si>
    <t>3 del 27/03/2023</t>
  </si>
  <si>
    <t>5 del 06/04/2023</t>
  </si>
  <si>
    <t>FPA 3/23 del 07/04/2023</t>
  </si>
  <si>
    <t>2014003864 del 18/03/2023</t>
  </si>
  <si>
    <t>18 del 12/04/2023</t>
  </si>
  <si>
    <t>16 del 12/04/2023</t>
  </si>
  <si>
    <t>15 del 12/04/2023</t>
  </si>
  <si>
    <t>17 del 12/04/2023</t>
  </si>
  <si>
    <t>619/FPA del 13/04/2023</t>
  </si>
  <si>
    <t>196/FE del 19/04/2023</t>
  </si>
  <si>
    <t>195/FE del 19/04/2023</t>
  </si>
  <si>
    <t>E113 del 04/04/2023</t>
  </si>
  <si>
    <t>292/B del 17/04/2023</t>
  </si>
  <si>
    <t>FAE00913\E del 11/04/2023</t>
  </si>
  <si>
    <t>FAE00914\E del 11/04/2023</t>
  </si>
  <si>
    <t>FATTPA 2_23 del 27/04/2023</t>
  </si>
  <si>
    <t>000000001684 del 19/04/2023</t>
  </si>
  <si>
    <t>E/232 del 02/05/2023</t>
  </si>
  <si>
    <t>127 del 30/04/2023</t>
  </si>
  <si>
    <t>0004500E del 14/04/2023</t>
  </si>
  <si>
    <t>E/135 del 27/04/2023</t>
  </si>
  <si>
    <t>FATTPA 23_23 del 09/05/2023</t>
  </si>
  <si>
    <t>FATTPA 3_23 del 27/04/2023</t>
  </si>
  <si>
    <t>146 del 09/05/2023</t>
  </si>
  <si>
    <t>1/A del 21/03/2023</t>
  </si>
  <si>
    <t>2/668 del 17/03/2023</t>
  </si>
  <si>
    <t>23F013000247 del 16/03/2023</t>
  </si>
  <si>
    <t>E/139 del 05/05/2023</t>
  </si>
  <si>
    <t>12 del 03/05/2023</t>
  </si>
  <si>
    <t>14 del 03/05/2023</t>
  </si>
  <si>
    <t>13 del 03/05/2023</t>
  </si>
  <si>
    <t>15 del 03/05/2023</t>
  </si>
  <si>
    <t>12/PA/2023 del 03/05/2023</t>
  </si>
  <si>
    <t>13/PA/2023 del 03/05/2023</t>
  </si>
  <si>
    <t>14/PA/2023 del 03/05/2023</t>
  </si>
  <si>
    <t>15/PA/2023 del 03/05/2023</t>
  </si>
  <si>
    <t>85/P del 15/05/2023</t>
  </si>
  <si>
    <t>62/C del 17/05/2023</t>
  </si>
  <si>
    <t>1/PA/2023 del 14/06/2023</t>
  </si>
  <si>
    <t>FPA 4/23 del 13/06/2023</t>
  </si>
  <si>
    <t>19/2023 del 13/06/2023</t>
  </si>
  <si>
    <t>6 del 28/04/2023</t>
  </si>
  <si>
    <t>7 del 28/04/2023</t>
  </si>
  <si>
    <t>5 del 25/02/2023</t>
  </si>
  <si>
    <t>16 del 22/06/2023</t>
  </si>
  <si>
    <t>FAE01784\E del 14/06/2023</t>
  </si>
  <si>
    <t>16/PA/2023 del 26/06/2023</t>
  </si>
  <si>
    <t>34/PA del 23/12/2022</t>
  </si>
  <si>
    <t>35/PA del 23/12/2022</t>
  </si>
  <si>
    <t>36/PA del 23/12/2022</t>
  </si>
  <si>
    <t>FAT18 del 17/01/2023</t>
  </si>
  <si>
    <t>1452 del 26/05/2023</t>
  </si>
  <si>
    <t>6777/FVISE del 13/04/2023</t>
  </si>
  <si>
    <t>1428 del 06/07/2023</t>
  </si>
  <si>
    <t>1427 del 06/07/2023</t>
  </si>
  <si>
    <t>E/402 del 04/07/2023</t>
  </si>
  <si>
    <t>EFAT/2023/1488 del 06/09/2023</t>
  </si>
  <si>
    <t>17/PA/2023 del 04/09/2023</t>
  </si>
  <si>
    <t>17 del 04/09/2023</t>
  </si>
  <si>
    <t>FATTPA 5_23 del 10/07/2023</t>
  </si>
  <si>
    <t>8 del 24/07/2023</t>
  </si>
  <si>
    <t>24/C del 01/03/2023</t>
  </si>
  <si>
    <t>48/C del 17/04/2023</t>
  </si>
  <si>
    <t>81/C del 14/06/2023</t>
  </si>
  <si>
    <t>112/C del 03/08/2023</t>
  </si>
  <si>
    <t>FPA 4/23 del 30/06/2023</t>
  </si>
  <si>
    <t>FPA 5/23 del 30/06/2023</t>
  </si>
  <si>
    <t>E/282 del 16/05/2023</t>
  </si>
  <si>
    <t>21/PA/2023 del 02/10/2023</t>
  </si>
  <si>
    <t>FATTPA 58_23 del 03/10/2023</t>
  </si>
  <si>
    <t>3/PA/2023 del 23/10/2023</t>
  </si>
  <si>
    <t>4/PA/2023 del 23/10/2023</t>
  </si>
  <si>
    <t>1/P del 30/10/2023</t>
  </si>
  <si>
    <t>29/2023/PA del 08/10/2023</t>
  </si>
  <si>
    <t>30/2023/PA del 08/10/2023</t>
  </si>
  <si>
    <t>22/PA/2023 del 01/12/2023</t>
  </si>
  <si>
    <t>23/PA/2023 del 01/12/2023</t>
  </si>
  <si>
    <t>24/PA/2023 del 01/12/2023</t>
  </si>
  <si>
    <t>25/PA/2023 del 01/12/2023</t>
  </si>
  <si>
    <t>28 del 04/12/2023</t>
  </si>
  <si>
    <t>29 del 04/12/2023</t>
  </si>
  <si>
    <t>30 del 04/12/2023</t>
  </si>
  <si>
    <t>31 del 04/12/2023</t>
  </si>
  <si>
    <t>5/PA/2023 del 01/12/2023</t>
  </si>
  <si>
    <t>24 del 01/12/2023</t>
  </si>
  <si>
    <t>05 del 05/12/2023</t>
  </si>
  <si>
    <t>06 del 05/12/2023</t>
  </si>
  <si>
    <t>03 del 29/08/2023</t>
  </si>
  <si>
    <t>FPA 5/23 del 04/12/2023</t>
  </si>
  <si>
    <t>FPA 6/23 del 04/12/2023</t>
  </si>
  <si>
    <t>FATTPA 66_23 del 04/12/2023</t>
  </si>
  <si>
    <t>12 del 17/03/2021</t>
  </si>
  <si>
    <t>FATTPA 4_21 del 07/04/2021</t>
  </si>
  <si>
    <t>2/PA del 19/03/2021</t>
  </si>
  <si>
    <t>3/PA del 19/03/2021</t>
  </si>
  <si>
    <t>16 del 08/04/2021</t>
  </si>
  <si>
    <t>09 del 05/05/2021</t>
  </si>
  <si>
    <t>11 del 05/05/2021</t>
  </si>
  <si>
    <t>10 del 05/05/2021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</si>
</sst>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9" sqref="C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168</v>
      </c>
      <c r="B9" s="33"/>
      <c r="C9" s="32">
        <f>SUM(C13:C16)</f>
        <v>367722.95999999996</v>
      </c>
      <c r="D9" s="33"/>
      <c r="E9" s="38">
        <f>('Trimestre 1'!H1+'Trimestre 2'!H1+'Trimestre 3'!H1+'Trimestre 4'!H1)/C9</f>
        <v>58.282851688129568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55</v>
      </c>
      <c r="C13" s="26">
        <f>'Trimestre 1'!B1</f>
        <v>76105.710000000006</v>
      </c>
      <c r="D13" s="26">
        <f>'Trimestre 1'!G1</f>
        <v>-24.886956707978939</v>
      </c>
      <c r="E13" s="26">
        <v>236915.12</v>
      </c>
      <c r="F13" s="30">
        <v>23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60</v>
      </c>
      <c r="C14" s="26">
        <f>'Trimestre 2'!B1</f>
        <v>82391.430000000008</v>
      </c>
      <c r="D14" s="26">
        <f>'Trimestre 2'!G1</f>
        <v>-26.044489335844766</v>
      </c>
      <c r="E14" s="26">
        <v>204604.23</v>
      </c>
      <c r="F14" s="30">
        <v>22</v>
      </c>
    </row>
    <row r="15" spans="1:9" ht="22.5" customHeight="1" x14ac:dyDescent="0.25">
      <c r="A15" s="25" t="s">
        <v>15</v>
      </c>
      <c r="B15" s="14">
        <f>'Trimestre 3'!C1</f>
        <v>21</v>
      </c>
      <c r="C15" s="26">
        <f>'Trimestre 3'!B1</f>
        <v>137041.93999999997</v>
      </c>
      <c r="D15" s="26">
        <f>'Trimestre 3'!G1</f>
        <v>108.02509633182368</v>
      </c>
      <c r="E15" s="26">
        <v>47798.27</v>
      </c>
      <c r="F15" s="30">
        <v>17</v>
      </c>
    </row>
    <row r="16" spans="1:9" ht="21.75" customHeight="1" x14ac:dyDescent="0.25">
      <c r="A16" s="25" t="s">
        <v>16</v>
      </c>
      <c r="B16" s="14">
        <f>'Trimestre 4'!C1</f>
        <v>32</v>
      </c>
      <c r="C16" s="26">
        <f>'Trimestre 4'!B1</f>
        <v>72183.87999999999</v>
      </c>
      <c r="D16" s="26">
        <f>'Trimestre 4'!G1</f>
        <v>147.78723726128325</v>
      </c>
      <c r="E16" s="26">
        <v>51418.43</v>
      </c>
      <c r="F16" s="30">
        <v>22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76105.710000000006</v>
      </c>
      <c r="C1" s="31">
        <f>COUNTA(A4:A203)</f>
        <v>55</v>
      </c>
      <c r="G1" s="13">
        <f>IF(B1&lt;&gt;0,H1/B1,0)</f>
        <v>-24.886956707978939</v>
      </c>
      <c r="H1" s="12">
        <f>SUM(H4:H195)</f>
        <v>-1894039.51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950</v>
      </c>
      <c r="C4" s="10">
        <v>44980</v>
      </c>
      <c r="D4" s="10">
        <v>44950</v>
      </c>
      <c r="E4" s="10"/>
      <c r="F4" s="10"/>
      <c r="G4" s="1">
        <f>D4-C4-(F4-E4)</f>
        <v>-30</v>
      </c>
      <c r="H4" s="9">
        <f>B4*G4</f>
        <v>-28500</v>
      </c>
    </row>
    <row r="5" spans="1:8" x14ac:dyDescent="0.25">
      <c r="A5" s="16" t="s">
        <v>24</v>
      </c>
      <c r="B5" s="9">
        <v>1200</v>
      </c>
      <c r="C5" s="10">
        <v>44980</v>
      </c>
      <c r="D5" s="10">
        <v>44950</v>
      </c>
      <c r="E5" s="10"/>
      <c r="F5" s="10"/>
      <c r="G5" s="1">
        <f t="shared" ref="G5:G68" si="0">D5-C5-(F5-E5)</f>
        <v>-30</v>
      </c>
      <c r="H5" s="9">
        <f t="shared" ref="H5:H68" si="1">B5*G5</f>
        <v>-36000</v>
      </c>
    </row>
    <row r="6" spans="1:8" x14ac:dyDescent="0.25">
      <c r="A6" s="16" t="s">
        <v>25</v>
      </c>
      <c r="B6" s="9">
        <v>1200</v>
      </c>
      <c r="C6" s="10">
        <v>44980</v>
      </c>
      <c r="D6" s="10">
        <v>44950</v>
      </c>
      <c r="E6" s="10"/>
      <c r="F6" s="10"/>
      <c r="G6" s="1">
        <f t="shared" si="0"/>
        <v>-30</v>
      </c>
      <c r="H6" s="9">
        <f t="shared" si="1"/>
        <v>-36000</v>
      </c>
    </row>
    <row r="7" spans="1:8" x14ac:dyDescent="0.25">
      <c r="A7" s="16" t="s">
        <v>26</v>
      </c>
      <c r="B7" s="9">
        <v>1200</v>
      </c>
      <c r="C7" s="10">
        <v>44980</v>
      </c>
      <c r="D7" s="10">
        <v>44950</v>
      </c>
      <c r="E7" s="10"/>
      <c r="F7" s="10"/>
      <c r="G7" s="1">
        <f t="shared" si="0"/>
        <v>-30</v>
      </c>
      <c r="H7" s="9">
        <f t="shared" si="1"/>
        <v>-36000</v>
      </c>
    </row>
    <row r="8" spans="1:8" x14ac:dyDescent="0.25">
      <c r="A8" s="16" t="s">
        <v>27</v>
      </c>
      <c r="B8" s="9">
        <v>1200</v>
      </c>
      <c r="C8" s="10">
        <v>44980</v>
      </c>
      <c r="D8" s="10">
        <v>44950</v>
      </c>
      <c r="E8" s="10"/>
      <c r="F8" s="10"/>
      <c r="G8" s="1">
        <f t="shared" si="0"/>
        <v>-30</v>
      </c>
      <c r="H8" s="9">
        <f t="shared" si="1"/>
        <v>-36000</v>
      </c>
    </row>
    <row r="9" spans="1:8" x14ac:dyDescent="0.25">
      <c r="A9" s="16" t="s">
        <v>28</v>
      </c>
      <c r="B9" s="9">
        <v>7085</v>
      </c>
      <c r="C9" s="10">
        <v>44980</v>
      </c>
      <c r="D9" s="10">
        <v>44950</v>
      </c>
      <c r="E9" s="10"/>
      <c r="F9" s="10"/>
      <c r="G9" s="1">
        <f t="shared" si="0"/>
        <v>-30</v>
      </c>
      <c r="H9" s="9">
        <f t="shared" si="1"/>
        <v>-212550</v>
      </c>
    </row>
    <row r="10" spans="1:8" x14ac:dyDescent="0.25">
      <c r="A10" s="16" t="s">
        <v>29</v>
      </c>
      <c r="B10" s="9">
        <v>1475</v>
      </c>
      <c r="C10" s="10">
        <v>44980</v>
      </c>
      <c r="D10" s="10">
        <v>44950</v>
      </c>
      <c r="E10" s="10"/>
      <c r="F10" s="10"/>
      <c r="G10" s="1">
        <f t="shared" si="0"/>
        <v>-30</v>
      </c>
      <c r="H10" s="9">
        <f t="shared" si="1"/>
        <v>-44250</v>
      </c>
    </row>
    <row r="11" spans="1:8" x14ac:dyDescent="0.25">
      <c r="A11" s="16" t="s">
        <v>30</v>
      </c>
      <c r="B11" s="9">
        <v>1300</v>
      </c>
      <c r="C11" s="10">
        <v>44980</v>
      </c>
      <c r="D11" s="10">
        <v>44950</v>
      </c>
      <c r="E11" s="10"/>
      <c r="F11" s="10"/>
      <c r="G11" s="1">
        <f t="shared" si="0"/>
        <v>-30</v>
      </c>
      <c r="H11" s="9">
        <f t="shared" si="1"/>
        <v>-39000</v>
      </c>
    </row>
    <row r="12" spans="1:8" x14ac:dyDescent="0.25">
      <c r="A12" s="16" t="s">
        <v>31</v>
      </c>
      <c r="B12" s="9">
        <v>586.05999999999995</v>
      </c>
      <c r="C12" s="10">
        <v>44980</v>
      </c>
      <c r="D12" s="10">
        <v>44950</v>
      </c>
      <c r="E12" s="10"/>
      <c r="F12" s="10"/>
      <c r="G12" s="1">
        <f t="shared" si="0"/>
        <v>-30</v>
      </c>
      <c r="H12" s="9">
        <f t="shared" si="1"/>
        <v>-17581.8</v>
      </c>
    </row>
    <row r="13" spans="1:8" x14ac:dyDescent="0.25">
      <c r="A13" s="16" t="s">
        <v>32</v>
      </c>
      <c r="B13" s="9">
        <v>325</v>
      </c>
      <c r="C13" s="10">
        <v>44972</v>
      </c>
      <c r="D13" s="10">
        <v>44953</v>
      </c>
      <c r="E13" s="10"/>
      <c r="F13" s="10"/>
      <c r="G13" s="1">
        <f t="shared" si="0"/>
        <v>-19</v>
      </c>
      <c r="H13" s="9">
        <f t="shared" si="1"/>
        <v>-6175</v>
      </c>
    </row>
    <row r="14" spans="1:8" x14ac:dyDescent="0.25">
      <c r="A14" s="16" t="s">
        <v>33</v>
      </c>
      <c r="B14" s="9">
        <v>125</v>
      </c>
      <c r="C14" s="10">
        <v>44972</v>
      </c>
      <c r="D14" s="10">
        <v>44953</v>
      </c>
      <c r="E14" s="10"/>
      <c r="F14" s="10"/>
      <c r="G14" s="1">
        <f t="shared" si="0"/>
        <v>-19</v>
      </c>
      <c r="H14" s="9">
        <f t="shared" si="1"/>
        <v>-2375</v>
      </c>
    </row>
    <row r="15" spans="1:8" x14ac:dyDescent="0.25">
      <c r="A15" s="16" t="s">
        <v>34</v>
      </c>
      <c r="B15" s="9">
        <v>250</v>
      </c>
      <c r="C15" s="10">
        <v>44972</v>
      </c>
      <c r="D15" s="10">
        <v>44953</v>
      </c>
      <c r="E15" s="10"/>
      <c r="F15" s="10"/>
      <c r="G15" s="1">
        <f t="shared" si="0"/>
        <v>-19</v>
      </c>
      <c r="H15" s="9">
        <f t="shared" si="1"/>
        <v>-4750</v>
      </c>
    </row>
    <row r="16" spans="1:8" x14ac:dyDescent="0.25">
      <c r="A16" s="16" t="s">
        <v>35</v>
      </c>
      <c r="B16" s="9">
        <v>250</v>
      </c>
      <c r="C16" s="10">
        <v>44972</v>
      </c>
      <c r="D16" s="10">
        <v>44953</v>
      </c>
      <c r="E16" s="10"/>
      <c r="F16" s="10"/>
      <c r="G16" s="1">
        <f t="shared" si="0"/>
        <v>-19</v>
      </c>
      <c r="H16" s="9">
        <f t="shared" si="1"/>
        <v>-4750</v>
      </c>
    </row>
    <row r="17" spans="1:8" x14ac:dyDescent="0.25">
      <c r="A17" s="16" t="s">
        <v>36</v>
      </c>
      <c r="B17" s="9">
        <v>600</v>
      </c>
      <c r="C17" s="10">
        <v>44972</v>
      </c>
      <c r="D17" s="10">
        <v>44953</v>
      </c>
      <c r="E17" s="10"/>
      <c r="F17" s="10"/>
      <c r="G17" s="1">
        <f t="shared" si="0"/>
        <v>-19</v>
      </c>
      <c r="H17" s="9">
        <f t="shared" si="1"/>
        <v>-11400</v>
      </c>
    </row>
    <row r="18" spans="1:8" x14ac:dyDescent="0.25">
      <c r="A18" s="16" t="s">
        <v>37</v>
      </c>
      <c r="B18" s="9">
        <v>1425</v>
      </c>
      <c r="C18" s="10">
        <v>44982</v>
      </c>
      <c r="D18" s="10">
        <v>44953</v>
      </c>
      <c r="E18" s="10"/>
      <c r="F18" s="10"/>
      <c r="G18" s="1">
        <f t="shared" si="0"/>
        <v>-29</v>
      </c>
      <c r="H18" s="9">
        <f t="shared" si="1"/>
        <v>-41325</v>
      </c>
    </row>
    <row r="19" spans="1:8" x14ac:dyDescent="0.25">
      <c r="A19" s="16" t="s">
        <v>38</v>
      </c>
      <c r="B19" s="9">
        <v>1425</v>
      </c>
      <c r="C19" s="10">
        <v>44982</v>
      </c>
      <c r="D19" s="10">
        <v>44953</v>
      </c>
      <c r="E19" s="10"/>
      <c r="F19" s="10"/>
      <c r="G19" s="1">
        <f t="shared" si="0"/>
        <v>-29</v>
      </c>
      <c r="H19" s="9">
        <f t="shared" si="1"/>
        <v>-41325</v>
      </c>
    </row>
    <row r="20" spans="1:8" x14ac:dyDescent="0.25">
      <c r="A20" s="16" t="s">
        <v>39</v>
      </c>
      <c r="B20" s="9">
        <v>1425</v>
      </c>
      <c r="C20" s="10">
        <v>44982</v>
      </c>
      <c r="D20" s="10">
        <v>44953</v>
      </c>
      <c r="E20" s="10"/>
      <c r="F20" s="10"/>
      <c r="G20" s="1">
        <f t="shared" si="0"/>
        <v>-29</v>
      </c>
      <c r="H20" s="9">
        <f t="shared" si="1"/>
        <v>-41325</v>
      </c>
    </row>
    <row r="21" spans="1:8" x14ac:dyDescent="0.25">
      <c r="A21" s="16" t="s">
        <v>40</v>
      </c>
      <c r="B21" s="9">
        <v>4500</v>
      </c>
      <c r="C21" s="10">
        <v>44982</v>
      </c>
      <c r="D21" s="10">
        <v>44953</v>
      </c>
      <c r="E21" s="10"/>
      <c r="F21" s="10"/>
      <c r="G21" s="1">
        <f t="shared" si="0"/>
        <v>-29</v>
      </c>
      <c r="H21" s="9">
        <f t="shared" si="1"/>
        <v>-130500</v>
      </c>
    </row>
    <row r="22" spans="1:8" x14ac:dyDescent="0.25">
      <c r="A22" s="16" t="s">
        <v>41</v>
      </c>
      <c r="B22" s="9">
        <v>2056.56</v>
      </c>
      <c r="C22" s="10">
        <v>44990</v>
      </c>
      <c r="D22" s="10">
        <v>44965</v>
      </c>
      <c r="E22" s="10"/>
      <c r="F22" s="10"/>
      <c r="G22" s="1">
        <f t="shared" si="0"/>
        <v>-25</v>
      </c>
      <c r="H22" s="9">
        <f t="shared" si="1"/>
        <v>-51414</v>
      </c>
    </row>
    <row r="23" spans="1:8" x14ac:dyDescent="0.25">
      <c r="A23" s="16" t="s">
        <v>42</v>
      </c>
      <c r="B23" s="9">
        <v>646.73</v>
      </c>
      <c r="C23" s="10">
        <v>44990</v>
      </c>
      <c r="D23" s="10">
        <v>44965</v>
      </c>
      <c r="E23" s="10"/>
      <c r="F23" s="10"/>
      <c r="G23" s="1">
        <f t="shared" si="0"/>
        <v>-25</v>
      </c>
      <c r="H23" s="9">
        <f t="shared" si="1"/>
        <v>-16168.25</v>
      </c>
    </row>
    <row r="24" spans="1:8" x14ac:dyDescent="0.25">
      <c r="A24" s="16" t="s">
        <v>43</v>
      </c>
      <c r="B24" s="9">
        <v>418.26</v>
      </c>
      <c r="C24" s="10">
        <v>44986</v>
      </c>
      <c r="D24" s="10">
        <v>44965</v>
      </c>
      <c r="E24" s="10"/>
      <c r="F24" s="10"/>
      <c r="G24" s="1">
        <f t="shared" si="0"/>
        <v>-21</v>
      </c>
      <c r="H24" s="9">
        <f t="shared" si="1"/>
        <v>-8783.4599999999991</v>
      </c>
    </row>
    <row r="25" spans="1:8" x14ac:dyDescent="0.25">
      <c r="A25" s="16" t="s">
        <v>44</v>
      </c>
      <c r="B25" s="9">
        <v>1000</v>
      </c>
      <c r="C25" s="10">
        <v>44990</v>
      </c>
      <c r="D25" s="10">
        <v>44965</v>
      </c>
      <c r="E25" s="10"/>
      <c r="F25" s="10"/>
      <c r="G25" s="1">
        <f t="shared" si="0"/>
        <v>-25</v>
      </c>
      <c r="H25" s="9">
        <f t="shared" si="1"/>
        <v>-25000</v>
      </c>
    </row>
    <row r="26" spans="1:8" x14ac:dyDescent="0.25">
      <c r="A26" s="16" t="s">
        <v>45</v>
      </c>
      <c r="B26" s="9">
        <v>1288.8</v>
      </c>
      <c r="C26" s="10">
        <v>44990</v>
      </c>
      <c r="D26" s="10">
        <v>44965</v>
      </c>
      <c r="E26" s="10"/>
      <c r="F26" s="10"/>
      <c r="G26" s="1">
        <f t="shared" si="0"/>
        <v>-25</v>
      </c>
      <c r="H26" s="9">
        <f t="shared" si="1"/>
        <v>-32220</v>
      </c>
    </row>
    <row r="27" spans="1:8" x14ac:dyDescent="0.25">
      <c r="A27" s="16" t="s">
        <v>46</v>
      </c>
      <c r="B27" s="9">
        <v>1275</v>
      </c>
      <c r="C27" s="10">
        <v>44990</v>
      </c>
      <c r="D27" s="10">
        <v>44965</v>
      </c>
      <c r="E27" s="10"/>
      <c r="F27" s="10"/>
      <c r="G27" s="1">
        <f t="shared" si="0"/>
        <v>-25</v>
      </c>
      <c r="H27" s="9">
        <f t="shared" si="1"/>
        <v>-31875</v>
      </c>
    </row>
    <row r="28" spans="1:8" x14ac:dyDescent="0.25">
      <c r="A28" s="16" t="s">
        <v>47</v>
      </c>
      <c r="B28" s="9">
        <v>2350</v>
      </c>
      <c r="C28" s="10">
        <v>44990</v>
      </c>
      <c r="D28" s="10">
        <v>44965</v>
      </c>
      <c r="E28" s="10"/>
      <c r="F28" s="10"/>
      <c r="G28" s="1">
        <f t="shared" si="0"/>
        <v>-25</v>
      </c>
      <c r="H28" s="9">
        <f t="shared" si="1"/>
        <v>-58750</v>
      </c>
    </row>
    <row r="29" spans="1:8" x14ac:dyDescent="0.25">
      <c r="A29" s="16" t="s">
        <v>48</v>
      </c>
      <c r="B29" s="9">
        <v>250</v>
      </c>
      <c r="C29" s="10">
        <v>44990</v>
      </c>
      <c r="D29" s="10">
        <v>44965</v>
      </c>
      <c r="E29" s="10"/>
      <c r="F29" s="10"/>
      <c r="G29" s="1">
        <f t="shared" si="0"/>
        <v>-25</v>
      </c>
      <c r="H29" s="9">
        <f t="shared" si="1"/>
        <v>-6250</v>
      </c>
    </row>
    <row r="30" spans="1:8" x14ac:dyDescent="0.25">
      <c r="A30" s="16" t="s">
        <v>49</v>
      </c>
      <c r="B30" s="9">
        <v>863.08</v>
      </c>
      <c r="C30" s="10">
        <v>44990</v>
      </c>
      <c r="D30" s="10">
        <v>44973</v>
      </c>
      <c r="E30" s="10"/>
      <c r="F30" s="10"/>
      <c r="G30" s="1">
        <f t="shared" si="0"/>
        <v>-17</v>
      </c>
      <c r="H30" s="9">
        <f t="shared" si="1"/>
        <v>-14672.36</v>
      </c>
    </row>
    <row r="31" spans="1:8" x14ac:dyDescent="0.25">
      <c r="A31" s="16" t="s">
        <v>50</v>
      </c>
      <c r="B31" s="9">
        <v>1850</v>
      </c>
      <c r="C31" s="10">
        <v>45000</v>
      </c>
      <c r="D31" s="10">
        <v>44970</v>
      </c>
      <c r="E31" s="10"/>
      <c r="F31" s="10"/>
      <c r="G31" s="1">
        <f t="shared" si="0"/>
        <v>-30</v>
      </c>
      <c r="H31" s="9">
        <f t="shared" si="1"/>
        <v>-55500</v>
      </c>
    </row>
    <row r="32" spans="1:8" x14ac:dyDescent="0.25">
      <c r="A32" s="16" t="s">
        <v>51</v>
      </c>
      <c r="B32" s="9">
        <v>149.93</v>
      </c>
      <c r="C32" s="10">
        <v>45000</v>
      </c>
      <c r="D32" s="10">
        <v>44970</v>
      </c>
      <c r="E32" s="10"/>
      <c r="F32" s="10"/>
      <c r="G32" s="1">
        <f t="shared" si="0"/>
        <v>-30</v>
      </c>
      <c r="H32" s="9">
        <f t="shared" si="1"/>
        <v>-4497.8999999999996</v>
      </c>
    </row>
    <row r="33" spans="1:8" x14ac:dyDescent="0.25">
      <c r="A33" s="16" t="s">
        <v>52</v>
      </c>
      <c r="B33" s="9">
        <v>525</v>
      </c>
      <c r="C33" s="10">
        <v>45000</v>
      </c>
      <c r="D33" s="10">
        <v>44970</v>
      </c>
      <c r="E33" s="10"/>
      <c r="F33" s="10"/>
      <c r="G33" s="1">
        <f t="shared" si="0"/>
        <v>-30</v>
      </c>
      <c r="H33" s="9">
        <f t="shared" si="1"/>
        <v>-15750</v>
      </c>
    </row>
    <row r="34" spans="1:8" x14ac:dyDescent="0.25">
      <c r="A34" s="16" t="s">
        <v>53</v>
      </c>
      <c r="B34" s="9">
        <v>3558.36</v>
      </c>
      <c r="C34" s="10">
        <v>44919</v>
      </c>
      <c r="D34" s="10">
        <v>44973</v>
      </c>
      <c r="E34" s="10"/>
      <c r="F34" s="10"/>
      <c r="G34" s="1">
        <f t="shared" si="0"/>
        <v>54</v>
      </c>
      <c r="H34" s="9">
        <f t="shared" si="1"/>
        <v>192151.44</v>
      </c>
    </row>
    <row r="35" spans="1:8" x14ac:dyDescent="0.25">
      <c r="A35" s="16" t="s">
        <v>54</v>
      </c>
      <c r="B35" s="9">
        <v>1375</v>
      </c>
      <c r="C35" s="10">
        <v>45015</v>
      </c>
      <c r="D35" s="10">
        <v>44985</v>
      </c>
      <c r="E35" s="10"/>
      <c r="F35" s="10"/>
      <c r="G35" s="1">
        <f t="shared" si="0"/>
        <v>-30</v>
      </c>
      <c r="H35" s="9">
        <f t="shared" si="1"/>
        <v>-41250</v>
      </c>
    </row>
    <row r="36" spans="1:8" x14ac:dyDescent="0.25">
      <c r="A36" s="16" t="s">
        <v>55</v>
      </c>
      <c r="B36" s="9">
        <v>1375</v>
      </c>
      <c r="C36" s="10">
        <v>45015</v>
      </c>
      <c r="D36" s="10">
        <v>44985</v>
      </c>
      <c r="E36" s="10"/>
      <c r="F36" s="10"/>
      <c r="G36" s="1">
        <f t="shared" si="0"/>
        <v>-30</v>
      </c>
      <c r="H36" s="9">
        <f t="shared" si="1"/>
        <v>-41250</v>
      </c>
    </row>
    <row r="37" spans="1:8" x14ac:dyDescent="0.25">
      <c r="A37" s="16" t="s">
        <v>56</v>
      </c>
      <c r="B37" s="9">
        <v>175.83</v>
      </c>
      <c r="C37" s="10">
        <v>45018</v>
      </c>
      <c r="D37" s="10">
        <v>44988</v>
      </c>
      <c r="E37" s="10"/>
      <c r="F37" s="10"/>
      <c r="G37" s="1">
        <f t="shared" si="0"/>
        <v>-30</v>
      </c>
      <c r="H37" s="9">
        <f t="shared" si="1"/>
        <v>-5274.9</v>
      </c>
    </row>
    <row r="38" spans="1:8" x14ac:dyDescent="0.25">
      <c r="A38" s="16" t="s">
        <v>57</v>
      </c>
      <c r="B38" s="9">
        <v>167.17</v>
      </c>
      <c r="C38" s="10">
        <v>45014</v>
      </c>
      <c r="D38" s="10">
        <v>44988</v>
      </c>
      <c r="E38" s="10"/>
      <c r="F38" s="10"/>
      <c r="G38" s="1">
        <f t="shared" si="0"/>
        <v>-26</v>
      </c>
      <c r="H38" s="9">
        <f t="shared" si="1"/>
        <v>-4346.42</v>
      </c>
    </row>
    <row r="39" spans="1:8" x14ac:dyDescent="0.25">
      <c r="A39" s="16" t="s">
        <v>58</v>
      </c>
      <c r="B39" s="9">
        <v>143.91</v>
      </c>
      <c r="C39" s="10">
        <v>45014</v>
      </c>
      <c r="D39" s="10">
        <v>44988</v>
      </c>
      <c r="E39" s="10"/>
      <c r="F39" s="10"/>
      <c r="G39" s="1">
        <f t="shared" si="0"/>
        <v>-26</v>
      </c>
      <c r="H39" s="9">
        <f t="shared" si="1"/>
        <v>-3741.66</v>
      </c>
    </row>
    <row r="40" spans="1:8" x14ac:dyDescent="0.25">
      <c r="A40" s="16" t="s">
        <v>59</v>
      </c>
      <c r="B40" s="9">
        <v>35.1</v>
      </c>
      <c r="C40" s="10">
        <v>45014</v>
      </c>
      <c r="D40" s="10">
        <v>44988</v>
      </c>
      <c r="E40" s="10"/>
      <c r="F40" s="10"/>
      <c r="G40" s="1">
        <f t="shared" si="0"/>
        <v>-26</v>
      </c>
      <c r="H40" s="9">
        <f t="shared" si="1"/>
        <v>-912.6</v>
      </c>
    </row>
    <row r="41" spans="1:8" x14ac:dyDescent="0.25">
      <c r="A41" s="16" t="s">
        <v>60</v>
      </c>
      <c r="B41" s="9">
        <v>925</v>
      </c>
      <c r="C41" s="10">
        <v>45014</v>
      </c>
      <c r="D41" s="10">
        <v>44988</v>
      </c>
      <c r="E41" s="10"/>
      <c r="F41" s="10"/>
      <c r="G41" s="1">
        <f t="shared" si="0"/>
        <v>-26</v>
      </c>
      <c r="H41" s="9">
        <f t="shared" si="1"/>
        <v>-24050</v>
      </c>
    </row>
    <row r="42" spans="1:8" x14ac:dyDescent="0.25">
      <c r="A42" s="16" t="s">
        <v>61</v>
      </c>
      <c r="B42" s="9">
        <v>1117.5</v>
      </c>
      <c r="C42" s="10">
        <v>45018</v>
      </c>
      <c r="D42" s="10">
        <v>44988</v>
      </c>
      <c r="E42" s="10"/>
      <c r="F42" s="10"/>
      <c r="G42" s="1">
        <f t="shared" si="0"/>
        <v>-30</v>
      </c>
      <c r="H42" s="9">
        <f t="shared" si="1"/>
        <v>-33525</v>
      </c>
    </row>
    <row r="43" spans="1:8" x14ac:dyDescent="0.25">
      <c r="A43" s="16" t="s">
        <v>62</v>
      </c>
      <c r="B43" s="9">
        <v>775</v>
      </c>
      <c r="C43" s="10">
        <v>45023</v>
      </c>
      <c r="D43" s="10">
        <v>44993</v>
      </c>
      <c r="E43" s="10"/>
      <c r="F43" s="10"/>
      <c r="G43" s="1">
        <f t="shared" si="0"/>
        <v>-30</v>
      </c>
      <c r="H43" s="9">
        <f t="shared" si="1"/>
        <v>-23250</v>
      </c>
    </row>
    <row r="44" spans="1:8" x14ac:dyDescent="0.25">
      <c r="A44" s="16" t="s">
        <v>63</v>
      </c>
      <c r="B44" s="9">
        <v>625</v>
      </c>
      <c r="C44" s="10">
        <v>45023</v>
      </c>
      <c r="D44" s="10">
        <v>44993</v>
      </c>
      <c r="E44" s="10"/>
      <c r="F44" s="10"/>
      <c r="G44" s="1">
        <f t="shared" si="0"/>
        <v>-30</v>
      </c>
      <c r="H44" s="9">
        <f t="shared" si="1"/>
        <v>-18750</v>
      </c>
    </row>
    <row r="45" spans="1:8" x14ac:dyDescent="0.25">
      <c r="A45" s="16" t="s">
        <v>64</v>
      </c>
      <c r="B45" s="9">
        <v>700</v>
      </c>
      <c r="C45" s="10">
        <v>45023</v>
      </c>
      <c r="D45" s="10">
        <v>44993</v>
      </c>
      <c r="E45" s="10"/>
      <c r="F45" s="10"/>
      <c r="G45" s="1">
        <f t="shared" si="0"/>
        <v>-30</v>
      </c>
      <c r="H45" s="9">
        <f t="shared" si="1"/>
        <v>-21000</v>
      </c>
    </row>
    <row r="46" spans="1:8" x14ac:dyDescent="0.25">
      <c r="A46" s="16" t="s">
        <v>65</v>
      </c>
      <c r="B46" s="9">
        <v>600</v>
      </c>
      <c r="C46" s="10">
        <v>45023</v>
      </c>
      <c r="D46" s="10">
        <v>44993</v>
      </c>
      <c r="E46" s="10"/>
      <c r="F46" s="10"/>
      <c r="G46" s="1">
        <f t="shared" si="0"/>
        <v>-30</v>
      </c>
      <c r="H46" s="9">
        <f t="shared" si="1"/>
        <v>-18000</v>
      </c>
    </row>
    <row r="47" spans="1:8" x14ac:dyDescent="0.25">
      <c r="A47" s="16" t="s">
        <v>66</v>
      </c>
      <c r="B47" s="9">
        <v>2500</v>
      </c>
      <c r="C47" s="10">
        <v>45029</v>
      </c>
      <c r="D47" s="10">
        <v>44999</v>
      </c>
      <c r="E47" s="10"/>
      <c r="F47" s="10"/>
      <c r="G47" s="1">
        <f t="shared" si="0"/>
        <v>-30</v>
      </c>
      <c r="H47" s="9">
        <f t="shared" si="1"/>
        <v>-75000</v>
      </c>
    </row>
    <row r="48" spans="1:8" x14ac:dyDescent="0.25">
      <c r="A48" s="16" t="s">
        <v>67</v>
      </c>
      <c r="B48" s="9">
        <v>1100</v>
      </c>
      <c r="C48" s="10">
        <v>45029</v>
      </c>
      <c r="D48" s="10">
        <v>44999</v>
      </c>
      <c r="E48" s="10"/>
      <c r="F48" s="10"/>
      <c r="G48" s="1">
        <f t="shared" si="0"/>
        <v>-30</v>
      </c>
      <c r="H48" s="9">
        <f t="shared" si="1"/>
        <v>-33000</v>
      </c>
    </row>
    <row r="49" spans="1:8" x14ac:dyDescent="0.25">
      <c r="A49" s="16" t="s">
        <v>68</v>
      </c>
      <c r="B49" s="9">
        <v>1100</v>
      </c>
      <c r="C49" s="10">
        <v>45029</v>
      </c>
      <c r="D49" s="10">
        <v>44999</v>
      </c>
      <c r="E49" s="10"/>
      <c r="F49" s="10"/>
      <c r="G49" s="1">
        <f t="shared" si="0"/>
        <v>-30</v>
      </c>
      <c r="H49" s="9">
        <f t="shared" si="1"/>
        <v>-33000</v>
      </c>
    </row>
    <row r="50" spans="1:8" x14ac:dyDescent="0.25">
      <c r="A50" s="16" t="s">
        <v>69</v>
      </c>
      <c r="B50" s="9">
        <v>1200</v>
      </c>
      <c r="C50" s="10">
        <v>45029</v>
      </c>
      <c r="D50" s="10">
        <v>44999</v>
      </c>
      <c r="E50" s="10"/>
      <c r="F50" s="10"/>
      <c r="G50" s="1">
        <f t="shared" si="0"/>
        <v>-30</v>
      </c>
      <c r="H50" s="9">
        <f t="shared" si="1"/>
        <v>-36000</v>
      </c>
    </row>
    <row r="51" spans="1:8" x14ac:dyDescent="0.25">
      <c r="A51" s="16" t="s">
        <v>70</v>
      </c>
      <c r="B51" s="9">
        <v>1100</v>
      </c>
      <c r="C51" s="10">
        <v>45029</v>
      </c>
      <c r="D51" s="10">
        <v>44999</v>
      </c>
      <c r="E51" s="10"/>
      <c r="F51" s="10"/>
      <c r="G51" s="1">
        <f t="shared" si="0"/>
        <v>-30</v>
      </c>
      <c r="H51" s="9">
        <f t="shared" si="1"/>
        <v>-33000</v>
      </c>
    </row>
    <row r="52" spans="1:8" x14ac:dyDescent="0.25">
      <c r="A52" s="16" t="s">
        <v>71</v>
      </c>
      <c r="B52" s="9">
        <v>432.4</v>
      </c>
      <c r="C52" s="10">
        <v>45029</v>
      </c>
      <c r="D52" s="10">
        <v>44999</v>
      </c>
      <c r="E52" s="10"/>
      <c r="F52" s="10"/>
      <c r="G52" s="1">
        <f t="shared" si="0"/>
        <v>-30</v>
      </c>
      <c r="H52" s="9">
        <f t="shared" si="1"/>
        <v>-12972</v>
      </c>
    </row>
    <row r="53" spans="1:8" x14ac:dyDescent="0.25">
      <c r="A53" s="16" t="s">
        <v>72</v>
      </c>
      <c r="B53" s="9">
        <v>10000</v>
      </c>
      <c r="C53" s="10">
        <v>45032</v>
      </c>
      <c r="D53" s="10">
        <v>45002</v>
      </c>
      <c r="E53" s="10"/>
      <c r="F53" s="10"/>
      <c r="G53" s="1">
        <f t="shared" si="0"/>
        <v>-30</v>
      </c>
      <c r="H53" s="9">
        <f t="shared" si="1"/>
        <v>-300000</v>
      </c>
    </row>
    <row r="54" spans="1:8" x14ac:dyDescent="0.25">
      <c r="A54" s="16" t="s">
        <v>73</v>
      </c>
      <c r="B54" s="9">
        <v>98.83</v>
      </c>
      <c r="C54" s="10">
        <v>45032</v>
      </c>
      <c r="D54" s="10">
        <v>45002</v>
      </c>
      <c r="E54" s="10"/>
      <c r="F54" s="10"/>
      <c r="G54" s="1">
        <f t="shared" si="0"/>
        <v>-30</v>
      </c>
      <c r="H54" s="9">
        <f t="shared" si="1"/>
        <v>-2964.9</v>
      </c>
    </row>
    <row r="55" spans="1:8" x14ac:dyDescent="0.25">
      <c r="A55" s="16" t="s">
        <v>74</v>
      </c>
      <c r="B55" s="9">
        <v>354.7</v>
      </c>
      <c r="C55" s="10">
        <v>45032</v>
      </c>
      <c r="D55" s="10">
        <v>45002</v>
      </c>
      <c r="E55" s="10"/>
      <c r="F55" s="10"/>
      <c r="G55" s="1">
        <f t="shared" si="0"/>
        <v>-30</v>
      </c>
      <c r="H55" s="9">
        <f t="shared" si="1"/>
        <v>-10641</v>
      </c>
    </row>
    <row r="56" spans="1:8" x14ac:dyDescent="0.25">
      <c r="A56" s="16" t="s">
        <v>75</v>
      </c>
      <c r="B56" s="9">
        <v>192</v>
      </c>
      <c r="C56" s="10">
        <v>45032</v>
      </c>
      <c r="D56" s="10">
        <v>45002</v>
      </c>
      <c r="E56" s="10"/>
      <c r="F56" s="10"/>
      <c r="G56" s="1">
        <f t="shared" si="0"/>
        <v>-30</v>
      </c>
      <c r="H56" s="9">
        <f t="shared" si="1"/>
        <v>-5760</v>
      </c>
    </row>
    <row r="57" spans="1:8" x14ac:dyDescent="0.25">
      <c r="A57" s="16" t="s">
        <v>76</v>
      </c>
      <c r="B57" s="9">
        <v>270.49</v>
      </c>
      <c r="C57" s="10">
        <v>45032</v>
      </c>
      <c r="D57" s="10">
        <v>45002</v>
      </c>
      <c r="E57" s="10"/>
      <c r="F57" s="10"/>
      <c r="G57" s="1">
        <f t="shared" si="0"/>
        <v>-30</v>
      </c>
      <c r="H57" s="9">
        <f t="shared" si="1"/>
        <v>-8114.7</v>
      </c>
    </row>
    <row r="58" spans="1:8" x14ac:dyDescent="0.25">
      <c r="A58" s="16" t="s">
        <v>77</v>
      </c>
      <c r="B58" s="9">
        <v>6990</v>
      </c>
      <c r="C58" s="10">
        <v>45032</v>
      </c>
      <c r="D58" s="10">
        <v>45002</v>
      </c>
      <c r="E58" s="10"/>
      <c r="F58" s="10"/>
      <c r="G58" s="1">
        <f t="shared" si="0"/>
        <v>-30</v>
      </c>
      <c r="H58" s="9">
        <f t="shared" si="1"/>
        <v>-209700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82391.430000000008</v>
      </c>
      <c r="C1" s="31">
        <f>COUNTA(A4:A203)</f>
        <v>60</v>
      </c>
      <c r="G1" s="13">
        <f>IF(B1&lt;&gt;0,H1/B1,0)</f>
        <v>-26.044489335844766</v>
      </c>
      <c r="H1" s="12">
        <f>SUM(H4:H195)</f>
        <v>-2145842.7199999997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78</v>
      </c>
      <c r="B4" s="9">
        <v>53.4</v>
      </c>
      <c r="C4" s="10">
        <v>45051</v>
      </c>
      <c r="D4" s="10">
        <v>45021</v>
      </c>
      <c r="E4" s="10"/>
      <c r="F4" s="10"/>
      <c r="G4" s="1">
        <f>D4-C4-(F4-E4)</f>
        <v>-30</v>
      </c>
      <c r="H4" s="9">
        <f>B4*G4</f>
        <v>-1602</v>
      </c>
    </row>
    <row r="5" spans="1:8" x14ac:dyDescent="0.25">
      <c r="A5" s="16" t="s">
        <v>79</v>
      </c>
      <c r="B5" s="9">
        <v>819.68</v>
      </c>
      <c r="C5" s="10">
        <v>45051</v>
      </c>
      <c r="D5" s="10">
        <v>45021</v>
      </c>
      <c r="E5" s="10"/>
      <c r="F5" s="10"/>
      <c r="G5" s="1">
        <f t="shared" ref="G5:G68" si="0">D5-C5-(F5-E5)</f>
        <v>-30</v>
      </c>
      <c r="H5" s="9">
        <f t="shared" ref="H5:H68" si="1">B5*G5</f>
        <v>-24590.400000000001</v>
      </c>
    </row>
    <row r="6" spans="1:8" x14ac:dyDescent="0.25">
      <c r="A6" s="16" t="s">
        <v>80</v>
      </c>
      <c r="B6" s="9">
        <v>819.68</v>
      </c>
      <c r="C6" s="10">
        <v>45051</v>
      </c>
      <c r="D6" s="10">
        <v>45021</v>
      </c>
      <c r="E6" s="10"/>
      <c r="F6" s="10"/>
      <c r="G6" s="1">
        <f t="shared" si="0"/>
        <v>-30</v>
      </c>
      <c r="H6" s="9">
        <f t="shared" si="1"/>
        <v>-24590.400000000001</v>
      </c>
    </row>
    <row r="7" spans="1:8" x14ac:dyDescent="0.25">
      <c r="A7" s="16" t="s">
        <v>81</v>
      </c>
      <c r="B7" s="9">
        <v>80</v>
      </c>
      <c r="C7" s="10">
        <v>45051</v>
      </c>
      <c r="D7" s="10">
        <v>45021</v>
      </c>
      <c r="E7" s="10"/>
      <c r="F7" s="10"/>
      <c r="G7" s="1">
        <f t="shared" si="0"/>
        <v>-30</v>
      </c>
      <c r="H7" s="9">
        <f t="shared" si="1"/>
        <v>-2400</v>
      </c>
    </row>
    <row r="8" spans="1:8" x14ac:dyDescent="0.25">
      <c r="A8" s="16" t="s">
        <v>82</v>
      </c>
      <c r="B8" s="9">
        <v>150</v>
      </c>
      <c r="C8" s="10">
        <v>45051</v>
      </c>
      <c r="D8" s="10">
        <v>45021</v>
      </c>
      <c r="E8" s="10"/>
      <c r="F8" s="10"/>
      <c r="G8" s="1">
        <f t="shared" si="0"/>
        <v>-30</v>
      </c>
      <c r="H8" s="9">
        <f t="shared" si="1"/>
        <v>-4500</v>
      </c>
    </row>
    <row r="9" spans="1:8" x14ac:dyDescent="0.25">
      <c r="A9" s="16" t="s">
        <v>83</v>
      </c>
      <c r="B9" s="9">
        <v>394.3</v>
      </c>
      <c r="C9" s="10">
        <v>44917</v>
      </c>
      <c r="D9" s="10">
        <v>45037</v>
      </c>
      <c r="E9" s="10"/>
      <c r="F9" s="10"/>
      <c r="G9" s="1">
        <f t="shared" si="0"/>
        <v>120</v>
      </c>
      <c r="H9" s="9">
        <f t="shared" si="1"/>
        <v>47316</v>
      </c>
    </row>
    <row r="10" spans="1:8" x14ac:dyDescent="0.25">
      <c r="A10" s="16" t="s">
        <v>84</v>
      </c>
      <c r="B10" s="9">
        <v>608.97</v>
      </c>
      <c r="C10" s="10">
        <v>44917</v>
      </c>
      <c r="D10" s="10">
        <v>45037</v>
      </c>
      <c r="E10" s="10"/>
      <c r="F10" s="10"/>
      <c r="G10" s="1">
        <f t="shared" si="0"/>
        <v>120</v>
      </c>
      <c r="H10" s="9">
        <f t="shared" si="1"/>
        <v>73076.399999999994</v>
      </c>
    </row>
    <row r="11" spans="1:8" x14ac:dyDescent="0.25">
      <c r="A11" s="16" t="s">
        <v>85</v>
      </c>
      <c r="B11" s="9">
        <v>241.66</v>
      </c>
      <c r="C11" s="10">
        <v>45067</v>
      </c>
      <c r="D11" s="10">
        <v>45037</v>
      </c>
      <c r="E11" s="10"/>
      <c r="F11" s="10"/>
      <c r="G11" s="1">
        <f t="shared" si="0"/>
        <v>-30</v>
      </c>
      <c r="H11" s="9">
        <f t="shared" si="1"/>
        <v>-7249.8</v>
      </c>
    </row>
    <row r="12" spans="1:8" x14ac:dyDescent="0.25">
      <c r="A12" s="16" t="s">
        <v>86</v>
      </c>
      <c r="B12" s="9">
        <v>80</v>
      </c>
      <c r="C12" s="10">
        <v>45067</v>
      </c>
      <c r="D12" s="10">
        <v>45037</v>
      </c>
      <c r="E12" s="10"/>
      <c r="F12" s="10"/>
      <c r="G12" s="1">
        <f t="shared" si="0"/>
        <v>-30</v>
      </c>
      <c r="H12" s="9">
        <f t="shared" si="1"/>
        <v>-2400</v>
      </c>
    </row>
    <row r="13" spans="1:8" x14ac:dyDescent="0.25">
      <c r="A13" s="16" t="s">
        <v>87</v>
      </c>
      <c r="B13" s="9">
        <v>526.30999999999995</v>
      </c>
      <c r="C13" s="10">
        <v>45067</v>
      </c>
      <c r="D13" s="10">
        <v>45037</v>
      </c>
      <c r="E13" s="10"/>
      <c r="F13" s="10"/>
      <c r="G13" s="1">
        <f t="shared" si="0"/>
        <v>-30</v>
      </c>
      <c r="H13" s="9">
        <f t="shared" si="1"/>
        <v>-15789.3</v>
      </c>
    </row>
    <row r="14" spans="1:8" x14ac:dyDescent="0.25">
      <c r="A14" s="16" t="s">
        <v>88</v>
      </c>
      <c r="B14" s="9">
        <v>1229.51</v>
      </c>
      <c r="C14" s="10">
        <v>45067</v>
      </c>
      <c r="D14" s="10">
        <v>45037</v>
      </c>
      <c r="E14" s="10"/>
      <c r="F14" s="10"/>
      <c r="G14" s="1">
        <f t="shared" si="0"/>
        <v>-30</v>
      </c>
      <c r="H14" s="9">
        <f t="shared" si="1"/>
        <v>-36885.300000000003</v>
      </c>
    </row>
    <row r="15" spans="1:8" x14ac:dyDescent="0.25">
      <c r="A15" s="16" t="s">
        <v>89</v>
      </c>
      <c r="B15" s="9">
        <v>540.08000000000004</v>
      </c>
      <c r="C15" s="10">
        <v>45067</v>
      </c>
      <c r="D15" s="10">
        <v>45037</v>
      </c>
      <c r="E15" s="10"/>
      <c r="F15" s="10"/>
      <c r="G15" s="1">
        <f t="shared" si="0"/>
        <v>-30</v>
      </c>
      <c r="H15" s="9">
        <f t="shared" si="1"/>
        <v>-16202.4</v>
      </c>
    </row>
    <row r="16" spans="1:8" x14ac:dyDescent="0.25">
      <c r="A16" s="16" t="s">
        <v>90</v>
      </c>
      <c r="B16" s="9">
        <v>730</v>
      </c>
      <c r="C16" s="10">
        <v>45067</v>
      </c>
      <c r="D16" s="10">
        <v>45037</v>
      </c>
      <c r="E16" s="10"/>
      <c r="F16" s="10"/>
      <c r="G16" s="1">
        <f t="shared" si="0"/>
        <v>-30</v>
      </c>
      <c r="H16" s="9">
        <f t="shared" si="1"/>
        <v>-21900</v>
      </c>
    </row>
    <row r="17" spans="1:8" x14ac:dyDescent="0.25">
      <c r="A17" s="16" t="s">
        <v>91</v>
      </c>
      <c r="B17" s="9">
        <v>260</v>
      </c>
      <c r="C17" s="10">
        <v>45067</v>
      </c>
      <c r="D17" s="10">
        <v>45037</v>
      </c>
      <c r="E17" s="10"/>
      <c r="F17" s="10"/>
      <c r="G17" s="1">
        <f t="shared" si="0"/>
        <v>-30</v>
      </c>
      <c r="H17" s="9">
        <f t="shared" si="1"/>
        <v>-7800</v>
      </c>
    </row>
    <row r="18" spans="1:8" x14ac:dyDescent="0.25">
      <c r="A18" s="16" t="s">
        <v>92</v>
      </c>
      <c r="B18" s="9">
        <v>2248.1999999999998</v>
      </c>
      <c r="C18" s="10">
        <v>45067</v>
      </c>
      <c r="D18" s="10">
        <v>45037</v>
      </c>
      <c r="E18" s="10"/>
      <c r="F18" s="10"/>
      <c r="G18" s="1">
        <f t="shared" si="0"/>
        <v>-30</v>
      </c>
      <c r="H18" s="9">
        <f t="shared" si="1"/>
        <v>-67446</v>
      </c>
    </row>
    <row r="19" spans="1:8" x14ac:dyDescent="0.25">
      <c r="A19" s="16" t="s">
        <v>93</v>
      </c>
      <c r="B19" s="9">
        <v>219.79</v>
      </c>
      <c r="C19" s="10">
        <v>45067</v>
      </c>
      <c r="D19" s="10">
        <v>45037</v>
      </c>
      <c r="E19" s="10"/>
      <c r="F19" s="10"/>
      <c r="G19" s="1">
        <f t="shared" si="0"/>
        <v>-30</v>
      </c>
      <c r="H19" s="9">
        <f t="shared" si="1"/>
        <v>-6593.7</v>
      </c>
    </row>
    <row r="20" spans="1:8" x14ac:dyDescent="0.25">
      <c r="A20" s="16" t="s">
        <v>94</v>
      </c>
      <c r="B20" s="9">
        <v>297.82</v>
      </c>
      <c r="C20" s="10">
        <v>45067</v>
      </c>
      <c r="D20" s="10">
        <v>45037</v>
      </c>
      <c r="E20" s="10"/>
      <c r="F20" s="10"/>
      <c r="G20" s="1">
        <f t="shared" si="0"/>
        <v>-30</v>
      </c>
      <c r="H20" s="9">
        <f t="shared" si="1"/>
        <v>-8934.6</v>
      </c>
    </row>
    <row r="21" spans="1:8" x14ac:dyDescent="0.25">
      <c r="A21" s="16" t="s">
        <v>95</v>
      </c>
      <c r="B21" s="9">
        <v>161.01</v>
      </c>
      <c r="C21" s="10">
        <v>45067</v>
      </c>
      <c r="D21" s="10">
        <v>45037</v>
      </c>
      <c r="E21" s="10"/>
      <c r="F21" s="10"/>
      <c r="G21" s="1">
        <f t="shared" si="0"/>
        <v>-30</v>
      </c>
      <c r="H21" s="9">
        <f t="shared" si="1"/>
        <v>-4830.3</v>
      </c>
    </row>
    <row r="22" spans="1:8" x14ac:dyDescent="0.25">
      <c r="A22" s="16" t="s">
        <v>96</v>
      </c>
      <c r="B22" s="9">
        <v>166.22</v>
      </c>
      <c r="C22" s="10">
        <v>45067</v>
      </c>
      <c r="D22" s="10">
        <v>45037</v>
      </c>
      <c r="E22" s="10"/>
      <c r="F22" s="10"/>
      <c r="G22" s="1">
        <f t="shared" si="0"/>
        <v>-30</v>
      </c>
      <c r="H22" s="9">
        <f t="shared" si="1"/>
        <v>-4986.6000000000004</v>
      </c>
    </row>
    <row r="23" spans="1:8" x14ac:dyDescent="0.25">
      <c r="A23" s="16" t="s">
        <v>97</v>
      </c>
      <c r="B23" s="9">
        <v>3490.49</v>
      </c>
      <c r="C23" s="10">
        <v>45067</v>
      </c>
      <c r="D23" s="10">
        <v>45037</v>
      </c>
      <c r="E23" s="10"/>
      <c r="F23" s="10"/>
      <c r="G23" s="1">
        <f t="shared" si="0"/>
        <v>-30</v>
      </c>
      <c r="H23" s="9">
        <f t="shared" si="1"/>
        <v>-104714.7</v>
      </c>
    </row>
    <row r="24" spans="1:8" x14ac:dyDescent="0.25">
      <c r="A24" s="16" t="s">
        <v>98</v>
      </c>
      <c r="B24" s="9">
        <v>2134</v>
      </c>
      <c r="C24" s="10">
        <v>45067</v>
      </c>
      <c r="D24" s="10">
        <v>45037</v>
      </c>
      <c r="E24" s="10"/>
      <c r="F24" s="10"/>
      <c r="G24" s="1">
        <f t="shared" si="0"/>
        <v>-30</v>
      </c>
      <c r="H24" s="9">
        <f t="shared" si="1"/>
        <v>-64020</v>
      </c>
    </row>
    <row r="25" spans="1:8" x14ac:dyDescent="0.25">
      <c r="A25" s="16" t="s">
        <v>99</v>
      </c>
      <c r="B25" s="9">
        <v>1166</v>
      </c>
      <c r="C25" s="10">
        <v>45067</v>
      </c>
      <c r="D25" s="10">
        <v>45037</v>
      </c>
      <c r="E25" s="10"/>
      <c r="F25" s="10"/>
      <c r="G25" s="1">
        <f t="shared" si="0"/>
        <v>-30</v>
      </c>
      <c r="H25" s="9">
        <f t="shared" si="1"/>
        <v>-34980</v>
      </c>
    </row>
    <row r="26" spans="1:8" x14ac:dyDescent="0.25">
      <c r="A26" s="16" t="s">
        <v>100</v>
      </c>
      <c r="B26" s="9">
        <v>1685</v>
      </c>
      <c r="C26" s="10">
        <v>45078</v>
      </c>
      <c r="D26" s="10">
        <v>45049</v>
      </c>
      <c r="E26" s="10"/>
      <c r="F26" s="10"/>
      <c r="G26" s="1">
        <f t="shared" si="0"/>
        <v>-29</v>
      </c>
      <c r="H26" s="9">
        <f t="shared" si="1"/>
        <v>-48865</v>
      </c>
    </row>
    <row r="27" spans="1:8" x14ac:dyDescent="0.25">
      <c r="A27" s="16" t="s">
        <v>101</v>
      </c>
      <c r="B27" s="9">
        <v>529</v>
      </c>
      <c r="C27" s="10">
        <v>45078</v>
      </c>
      <c r="D27" s="10">
        <v>45049</v>
      </c>
      <c r="E27" s="10"/>
      <c r="F27" s="10"/>
      <c r="G27" s="1">
        <f t="shared" si="0"/>
        <v>-29</v>
      </c>
      <c r="H27" s="9">
        <f t="shared" si="1"/>
        <v>-15341</v>
      </c>
    </row>
    <row r="28" spans="1:8" x14ac:dyDescent="0.25">
      <c r="A28" s="16" t="s">
        <v>102</v>
      </c>
      <c r="B28" s="9">
        <v>120</v>
      </c>
      <c r="C28" s="10">
        <v>45078</v>
      </c>
      <c r="D28" s="10">
        <v>45049</v>
      </c>
      <c r="E28" s="10"/>
      <c r="F28" s="10"/>
      <c r="G28" s="1">
        <f t="shared" si="0"/>
        <v>-29</v>
      </c>
      <c r="H28" s="9">
        <f t="shared" si="1"/>
        <v>-3480</v>
      </c>
    </row>
    <row r="29" spans="1:8" x14ac:dyDescent="0.25">
      <c r="A29" s="16" t="s">
        <v>103</v>
      </c>
      <c r="B29" s="9">
        <v>120</v>
      </c>
      <c r="C29" s="10">
        <v>45078</v>
      </c>
      <c r="D29" s="10">
        <v>45049</v>
      </c>
      <c r="E29" s="10"/>
      <c r="F29" s="10"/>
      <c r="G29" s="1">
        <f t="shared" si="0"/>
        <v>-29</v>
      </c>
      <c r="H29" s="9">
        <f t="shared" si="1"/>
        <v>-3480</v>
      </c>
    </row>
    <row r="30" spans="1:8" x14ac:dyDescent="0.25">
      <c r="A30" s="16" t="s">
        <v>104</v>
      </c>
      <c r="B30" s="9">
        <v>202.17</v>
      </c>
      <c r="C30" s="10">
        <v>45078</v>
      </c>
      <c r="D30" s="10">
        <v>45049</v>
      </c>
      <c r="E30" s="10"/>
      <c r="F30" s="10"/>
      <c r="G30" s="1">
        <f t="shared" si="0"/>
        <v>-29</v>
      </c>
      <c r="H30" s="9">
        <f t="shared" si="1"/>
        <v>-5862.93</v>
      </c>
    </row>
    <row r="31" spans="1:8" x14ac:dyDescent="0.25">
      <c r="A31" s="16" t="s">
        <v>105</v>
      </c>
      <c r="B31" s="9">
        <v>3230.5</v>
      </c>
      <c r="C31" s="10">
        <v>45078</v>
      </c>
      <c r="D31" s="10">
        <v>45049</v>
      </c>
      <c r="E31" s="10"/>
      <c r="F31" s="10"/>
      <c r="G31" s="1">
        <f t="shared" si="0"/>
        <v>-29</v>
      </c>
      <c r="H31" s="9">
        <f t="shared" si="1"/>
        <v>-93684.5</v>
      </c>
    </row>
    <row r="32" spans="1:8" x14ac:dyDescent="0.25">
      <c r="A32" s="16" t="s">
        <v>106</v>
      </c>
      <c r="B32" s="9">
        <v>245.9</v>
      </c>
      <c r="C32" s="10">
        <v>45078</v>
      </c>
      <c r="D32" s="10">
        <v>45049</v>
      </c>
      <c r="E32" s="10"/>
      <c r="F32" s="10"/>
      <c r="G32" s="1">
        <f t="shared" si="0"/>
        <v>-29</v>
      </c>
      <c r="H32" s="9">
        <f t="shared" si="1"/>
        <v>-7131.1</v>
      </c>
    </row>
    <row r="33" spans="1:8" x14ac:dyDescent="0.25">
      <c r="A33" s="16" t="s">
        <v>107</v>
      </c>
      <c r="B33" s="9">
        <v>1000</v>
      </c>
      <c r="C33" s="10">
        <v>45078</v>
      </c>
      <c r="D33" s="10">
        <v>45049</v>
      </c>
      <c r="E33" s="10"/>
      <c r="F33" s="10"/>
      <c r="G33" s="1">
        <f t="shared" si="0"/>
        <v>-29</v>
      </c>
      <c r="H33" s="9">
        <f t="shared" si="1"/>
        <v>-29000</v>
      </c>
    </row>
    <row r="34" spans="1:8" x14ac:dyDescent="0.25">
      <c r="A34" s="16" t="s">
        <v>108</v>
      </c>
      <c r="B34" s="9">
        <v>1103.4000000000001</v>
      </c>
      <c r="C34" s="10">
        <v>45078</v>
      </c>
      <c r="D34" s="10">
        <v>45049</v>
      </c>
      <c r="E34" s="10"/>
      <c r="F34" s="10"/>
      <c r="G34" s="1">
        <f t="shared" si="0"/>
        <v>-29</v>
      </c>
      <c r="H34" s="9">
        <f t="shared" si="1"/>
        <v>-31998.6</v>
      </c>
    </row>
    <row r="35" spans="1:8" x14ac:dyDescent="0.25">
      <c r="A35" s="16" t="s">
        <v>109</v>
      </c>
      <c r="B35" s="9">
        <v>500</v>
      </c>
      <c r="C35" s="10">
        <v>45078</v>
      </c>
      <c r="D35" s="10">
        <v>45049</v>
      </c>
      <c r="E35" s="10"/>
      <c r="F35" s="10"/>
      <c r="G35" s="1">
        <f t="shared" si="0"/>
        <v>-29</v>
      </c>
      <c r="H35" s="9">
        <f t="shared" si="1"/>
        <v>-14500</v>
      </c>
    </row>
    <row r="36" spans="1:8" x14ac:dyDescent="0.25">
      <c r="A36" s="16" t="s">
        <v>110</v>
      </c>
      <c r="B36" s="9">
        <v>500</v>
      </c>
      <c r="C36" s="10">
        <v>45087</v>
      </c>
      <c r="D36" s="10">
        <v>45058</v>
      </c>
      <c r="E36" s="10"/>
      <c r="F36" s="10"/>
      <c r="G36" s="1">
        <f t="shared" si="0"/>
        <v>-29</v>
      </c>
      <c r="H36" s="9">
        <f t="shared" si="1"/>
        <v>-14500</v>
      </c>
    </row>
    <row r="37" spans="1:8" x14ac:dyDescent="0.25">
      <c r="A37" s="16" t="s">
        <v>111</v>
      </c>
      <c r="B37" s="9">
        <v>28335.35</v>
      </c>
      <c r="C37" s="10">
        <v>45085</v>
      </c>
      <c r="D37" s="10">
        <v>45058</v>
      </c>
      <c r="E37" s="10"/>
      <c r="F37" s="10"/>
      <c r="G37" s="1">
        <f t="shared" si="0"/>
        <v>-27</v>
      </c>
      <c r="H37" s="9">
        <f t="shared" si="1"/>
        <v>-765054.45</v>
      </c>
    </row>
    <row r="38" spans="1:8" x14ac:dyDescent="0.25">
      <c r="A38" s="16" t="s">
        <v>112</v>
      </c>
      <c r="B38" s="9">
        <v>581</v>
      </c>
      <c r="C38" s="10">
        <v>45086</v>
      </c>
      <c r="D38" s="10">
        <v>45058</v>
      </c>
      <c r="E38" s="10"/>
      <c r="F38" s="10"/>
      <c r="G38" s="1">
        <f t="shared" si="0"/>
        <v>-28</v>
      </c>
      <c r="H38" s="9">
        <f t="shared" si="1"/>
        <v>-16268</v>
      </c>
    </row>
    <row r="39" spans="1:8" x14ac:dyDescent="0.25">
      <c r="A39" s="16" t="s">
        <v>113</v>
      </c>
      <c r="B39" s="9">
        <v>699</v>
      </c>
      <c r="C39" s="10">
        <v>45081</v>
      </c>
      <c r="D39" s="10">
        <v>45058</v>
      </c>
      <c r="E39" s="10"/>
      <c r="F39" s="10"/>
      <c r="G39" s="1">
        <f t="shared" si="0"/>
        <v>-23</v>
      </c>
      <c r="H39" s="9">
        <f t="shared" si="1"/>
        <v>-16077</v>
      </c>
    </row>
    <row r="40" spans="1:8" x14ac:dyDescent="0.25">
      <c r="A40" s="16" t="s">
        <v>114</v>
      </c>
      <c r="B40" s="9">
        <v>1264</v>
      </c>
      <c r="C40" s="10">
        <v>45081</v>
      </c>
      <c r="D40" s="10">
        <v>45058</v>
      </c>
      <c r="E40" s="10"/>
      <c r="F40" s="10"/>
      <c r="G40" s="1">
        <f t="shared" si="0"/>
        <v>-23</v>
      </c>
      <c r="H40" s="9">
        <f t="shared" si="1"/>
        <v>-29072</v>
      </c>
    </row>
    <row r="41" spans="1:8" x14ac:dyDescent="0.25">
      <c r="A41" s="16" t="s">
        <v>115</v>
      </c>
      <c r="B41" s="9">
        <v>411</v>
      </c>
      <c r="C41" s="10">
        <v>45081</v>
      </c>
      <c r="D41" s="10">
        <v>45058</v>
      </c>
      <c r="E41" s="10"/>
      <c r="F41" s="10"/>
      <c r="G41" s="1">
        <f t="shared" si="0"/>
        <v>-23</v>
      </c>
      <c r="H41" s="9">
        <f t="shared" si="1"/>
        <v>-9453</v>
      </c>
    </row>
    <row r="42" spans="1:8" x14ac:dyDescent="0.25">
      <c r="A42" s="16" t="s">
        <v>116</v>
      </c>
      <c r="B42" s="9">
        <v>1750</v>
      </c>
      <c r="C42" s="10">
        <v>45085</v>
      </c>
      <c r="D42" s="10">
        <v>45058</v>
      </c>
      <c r="E42" s="10"/>
      <c r="F42" s="10"/>
      <c r="G42" s="1">
        <f t="shared" si="0"/>
        <v>-27</v>
      </c>
      <c r="H42" s="9">
        <f t="shared" si="1"/>
        <v>-47250</v>
      </c>
    </row>
    <row r="43" spans="1:8" x14ac:dyDescent="0.25">
      <c r="A43" s="16" t="s">
        <v>117</v>
      </c>
      <c r="B43" s="9">
        <v>1850</v>
      </c>
      <c r="C43" s="10">
        <v>45093</v>
      </c>
      <c r="D43" s="10">
        <v>45063</v>
      </c>
      <c r="E43" s="10"/>
      <c r="F43" s="10"/>
      <c r="G43" s="1">
        <f t="shared" si="0"/>
        <v>-30</v>
      </c>
      <c r="H43" s="9">
        <f t="shared" si="1"/>
        <v>-55500</v>
      </c>
    </row>
    <row r="44" spans="1:8" x14ac:dyDescent="0.25">
      <c r="A44" s="16" t="s">
        <v>118</v>
      </c>
      <c r="B44" s="9">
        <v>1850</v>
      </c>
      <c r="C44" s="10">
        <v>45093</v>
      </c>
      <c r="D44" s="10">
        <v>45063</v>
      </c>
      <c r="E44" s="10"/>
      <c r="F44" s="10"/>
      <c r="G44" s="1">
        <f t="shared" si="0"/>
        <v>-30</v>
      </c>
      <c r="H44" s="9">
        <f t="shared" si="1"/>
        <v>-55500</v>
      </c>
    </row>
    <row r="45" spans="1:8" x14ac:dyDescent="0.25">
      <c r="A45" s="16" t="s">
        <v>119</v>
      </c>
      <c r="B45" s="9">
        <v>1850</v>
      </c>
      <c r="C45" s="10">
        <v>45093</v>
      </c>
      <c r="D45" s="10">
        <v>45063</v>
      </c>
      <c r="E45" s="10"/>
      <c r="F45" s="10"/>
      <c r="G45" s="1">
        <f t="shared" si="0"/>
        <v>-30</v>
      </c>
      <c r="H45" s="9">
        <f t="shared" si="1"/>
        <v>-55500</v>
      </c>
    </row>
    <row r="46" spans="1:8" x14ac:dyDescent="0.25">
      <c r="A46" s="16" t="s">
        <v>120</v>
      </c>
      <c r="B46" s="9">
        <v>1850</v>
      </c>
      <c r="C46" s="10">
        <v>45093</v>
      </c>
      <c r="D46" s="10">
        <v>45063</v>
      </c>
      <c r="E46" s="10"/>
      <c r="F46" s="10"/>
      <c r="G46" s="1">
        <f t="shared" si="0"/>
        <v>-30</v>
      </c>
      <c r="H46" s="9">
        <f t="shared" si="1"/>
        <v>-55500</v>
      </c>
    </row>
    <row r="47" spans="1:8" x14ac:dyDescent="0.25">
      <c r="A47" s="16" t="s">
        <v>121</v>
      </c>
      <c r="B47" s="9">
        <v>1225</v>
      </c>
      <c r="C47" s="10">
        <v>45093</v>
      </c>
      <c r="D47" s="10">
        <v>45063</v>
      </c>
      <c r="E47" s="10"/>
      <c r="F47" s="10"/>
      <c r="G47" s="1">
        <f t="shared" si="0"/>
        <v>-30</v>
      </c>
      <c r="H47" s="9">
        <f t="shared" si="1"/>
        <v>-36750</v>
      </c>
    </row>
    <row r="48" spans="1:8" x14ac:dyDescent="0.25">
      <c r="A48" s="16" t="s">
        <v>122</v>
      </c>
      <c r="B48" s="9">
        <v>1150</v>
      </c>
      <c r="C48" s="10">
        <v>45093</v>
      </c>
      <c r="D48" s="10">
        <v>45063</v>
      </c>
      <c r="E48" s="10"/>
      <c r="F48" s="10"/>
      <c r="G48" s="1">
        <f t="shared" si="0"/>
        <v>-30</v>
      </c>
      <c r="H48" s="9">
        <f t="shared" si="1"/>
        <v>-34500</v>
      </c>
    </row>
    <row r="49" spans="1:8" x14ac:dyDescent="0.25">
      <c r="A49" s="16" t="s">
        <v>123</v>
      </c>
      <c r="B49" s="9">
        <v>1125</v>
      </c>
      <c r="C49" s="10">
        <v>45093</v>
      </c>
      <c r="D49" s="10">
        <v>45063</v>
      </c>
      <c r="E49" s="10"/>
      <c r="F49" s="10"/>
      <c r="G49" s="1">
        <f t="shared" si="0"/>
        <v>-30</v>
      </c>
      <c r="H49" s="9">
        <f t="shared" si="1"/>
        <v>-33750</v>
      </c>
    </row>
    <row r="50" spans="1:8" x14ac:dyDescent="0.25">
      <c r="A50" s="16" t="s">
        <v>124</v>
      </c>
      <c r="B50" s="9">
        <v>1100</v>
      </c>
      <c r="C50" s="10">
        <v>45093</v>
      </c>
      <c r="D50" s="10">
        <v>45063</v>
      </c>
      <c r="E50" s="10"/>
      <c r="F50" s="10"/>
      <c r="G50" s="1">
        <f t="shared" si="0"/>
        <v>-30</v>
      </c>
      <c r="H50" s="9">
        <f t="shared" si="1"/>
        <v>-33000</v>
      </c>
    </row>
    <row r="51" spans="1:8" x14ac:dyDescent="0.25">
      <c r="A51" s="16" t="s">
        <v>125</v>
      </c>
      <c r="B51" s="9">
        <v>721.5</v>
      </c>
      <c r="C51" s="10">
        <v>45101</v>
      </c>
      <c r="D51" s="10">
        <v>45072</v>
      </c>
      <c r="E51" s="10"/>
      <c r="F51" s="10"/>
      <c r="G51" s="1">
        <f t="shared" si="0"/>
        <v>-29</v>
      </c>
      <c r="H51" s="9">
        <f t="shared" si="1"/>
        <v>-20923.5</v>
      </c>
    </row>
    <row r="52" spans="1:8" x14ac:dyDescent="0.25">
      <c r="A52" s="16" t="s">
        <v>125</v>
      </c>
      <c r="B52" s="9">
        <v>203.5</v>
      </c>
      <c r="C52" s="10">
        <v>45101</v>
      </c>
      <c r="D52" s="10">
        <v>45083</v>
      </c>
      <c r="E52" s="10"/>
      <c r="F52" s="10"/>
      <c r="G52" s="1">
        <f t="shared" si="0"/>
        <v>-18</v>
      </c>
      <c r="H52" s="9">
        <f t="shared" si="1"/>
        <v>-3663</v>
      </c>
    </row>
    <row r="53" spans="1:8" x14ac:dyDescent="0.25">
      <c r="A53" s="16" t="s">
        <v>126</v>
      </c>
      <c r="B53" s="9">
        <v>78.06</v>
      </c>
      <c r="C53" s="10">
        <v>45101</v>
      </c>
      <c r="D53" s="10">
        <v>45072</v>
      </c>
      <c r="E53" s="10"/>
      <c r="F53" s="10"/>
      <c r="G53" s="1">
        <f t="shared" si="0"/>
        <v>-29</v>
      </c>
      <c r="H53" s="9">
        <f t="shared" si="1"/>
        <v>-2263.7399999999998</v>
      </c>
    </row>
    <row r="54" spans="1:8" x14ac:dyDescent="0.25">
      <c r="A54" s="16" t="s">
        <v>126</v>
      </c>
      <c r="B54" s="9">
        <v>7.16</v>
      </c>
      <c r="C54" s="10">
        <v>45101</v>
      </c>
      <c r="D54" s="10">
        <v>45083</v>
      </c>
      <c r="E54" s="10"/>
      <c r="F54" s="10"/>
      <c r="G54" s="1">
        <f t="shared" si="0"/>
        <v>-18</v>
      </c>
      <c r="H54" s="9">
        <f t="shared" si="1"/>
        <v>-128.88</v>
      </c>
    </row>
    <row r="55" spans="1:8" x14ac:dyDescent="0.25">
      <c r="A55" s="16" t="s">
        <v>127</v>
      </c>
      <c r="B55" s="9">
        <v>1069.67</v>
      </c>
      <c r="C55" s="10">
        <v>45126</v>
      </c>
      <c r="D55" s="10">
        <v>45100</v>
      </c>
      <c r="E55" s="10"/>
      <c r="F55" s="10"/>
      <c r="G55" s="1">
        <f t="shared" si="0"/>
        <v>-26</v>
      </c>
      <c r="H55" s="9">
        <f t="shared" si="1"/>
        <v>-27811.42</v>
      </c>
    </row>
    <row r="56" spans="1:8" x14ac:dyDescent="0.25">
      <c r="A56" s="16" t="s">
        <v>128</v>
      </c>
      <c r="B56" s="9">
        <v>1000</v>
      </c>
      <c r="C56" s="10">
        <v>45126</v>
      </c>
      <c r="D56" s="10">
        <v>45100</v>
      </c>
      <c r="E56" s="10"/>
      <c r="F56" s="10"/>
      <c r="G56" s="1">
        <f t="shared" si="0"/>
        <v>-26</v>
      </c>
      <c r="H56" s="9">
        <f t="shared" si="1"/>
        <v>-26000</v>
      </c>
    </row>
    <row r="57" spans="1:8" x14ac:dyDescent="0.25">
      <c r="A57" s="16" t="s">
        <v>129</v>
      </c>
      <c r="B57" s="9">
        <v>4373.08</v>
      </c>
      <c r="C57" s="10">
        <v>45126</v>
      </c>
      <c r="D57" s="10">
        <v>45100</v>
      </c>
      <c r="E57" s="10"/>
      <c r="F57" s="10"/>
      <c r="G57" s="1">
        <f t="shared" si="0"/>
        <v>-26</v>
      </c>
      <c r="H57" s="9">
        <f t="shared" si="1"/>
        <v>-113700.08</v>
      </c>
    </row>
    <row r="58" spans="1:8" x14ac:dyDescent="0.25">
      <c r="A58" s="16" t="s">
        <v>129</v>
      </c>
      <c r="B58" s="9">
        <v>618.91999999999996</v>
      </c>
      <c r="C58" s="10">
        <v>45126</v>
      </c>
      <c r="D58" s="10">
        <v>45100</v>
      </c>
      <c r="E58" s="10"/>
      <c r="F58" s="10"/>
      <c r="G58" s="1">
        <f t="shared" si="0"/>
        <v>-26</v>
      </c>
      <c r="H58" s="9">
        <f t="shared" si="1"/>
        <v>-16091.92</v>
      </c>
    </row>
    <row r="59" spans="1:8" x14ac:dyDescent="0.25">
      <c r="A59" s="16" t="s">
        <v>130</v>
      </c>
      <c r="B59" s="9">
        <v>159.84</v>
      </c>
      <c r="C59" s="10">
        <v>45085</v>
      </c>
      <c r="D59" s="10">
        <v>45100</v>
      </c>
      <c r="E59" s="10"/>
      <c r="F59" s="10"/>
      <c r="G59" s="1">
        <f t="shared" si="0"/>
        <v>15</v>
      </c>
      <c r="H59" s="9">
        <f t="shared" si="1"/>
        <v>2397.6</v>
      </c>
    </row>
    <row r="60" spans="1:8" x14ac:dyDescent="0.25">
      <c r="A60" s="16" t="s">
        <v>131</v>
      </c>
      <c r="B60" s="9">
        <v>213.11</v>
      </c>
      <c r="C60" s="10">
        <v>45085</v>
      </c>
      <c r="D60" s="10">
        <v>45100</v>
      </c>
      <c r="E60" s="10"/>
      <c r="F60" s="10"/>
      <c r="G60" s="1">
        <f t="shared" si="0"/>
        <v>15</v>
      </c>
      <c r="H60" s="9">
        <f t="shared" si="1"/>
        <v>3196.65</v>
      </c>
    </row>
    <row r="61" spans="1:8" x14ac:dyDescent="0.25">
      <c r="A61" s="16" t="s">
        <v>132</v>
      </c>
      <c r="B61" s="9">
        <v>217.35</v>
      </c>
      <c r="C61" s="10">
        <v>45085</v>
      </c>
      <c r="D61" s="10">
        <v>45100</v>
      </c>
      <c r="E61" s="10"/>
      <c r="F61" s="10"/>
      <c r="G61" s="1">
        <f t="shared" si="0"/>
        <v>15</v>
      </c>
      <c r="H61" s="9">
        <f t="shared" si="1"/>
        <v>3260.25</v>
      </c>
    </row>
    <row r="62" spans="1:8" x14ac:dyDescent="0.25">
      <c r="A62" s="16" t="s">
        <v>133</v>
      </c>
      <c r="B62" s="9">
        <v>2650</v>
      </c>
      <c r="C62" s="10">
        <v>45130</v>
      </c>
      <c r="D62" s="10">
        <v>45100</v>
      </c>
      <c r="E62" s="10"/>
      <c r="F62" s="10"/>
      <c r="G62" s="1">
        <f t="shared" si="0"/>
        <v>-30</v>
      </c>
      <c r="H62" s="9">
        <f t="shared" si="1"/>
        <v>-79500</v>
      </c>
    </row>
    <row r="63" spans="1:8" x14ac:dyDescent="0.25">
      <c r="A63" s="16" t="s">
        <v>134</v>
      </c>
      <c r="B63" s="9">
        <v>385.8</v>
      </c>
      <c r="C63" s="10">
        <v>45130</v>
      </c>
      <c r="D63" s="10">
        <v>45100</v>
      </c>
      <c r="E63" s="10"/>
      <c r="F63" s="10"/>
      <c r="G63" s="1">
        <f t="shared" si="0"/>
        <v>-30</v>
      </c>
      <c r="H63" s="9">
        <f t="shared" si="1"/>
        <v>-11574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137041.93999999997</v>
      </c>
      <c r="C1" s="31">
        <f>COUNTA(A4:A203)</f>
        <v>21</v>
      </c>
      <c r="G1" s="13">
        <f>IF(B1&lt;&gt;0,H1/B1,0)</f>
        <v>108.02509633182368</v>
      </c>
      <c r="H1" s="12">
        <f>SUM(H4:H195)</f>
        <v>14803968.77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135</v>
      </c>
      <c r="B4" s="9">
        <v>2475</v>
      </c>
      <c r="C4" s="10">
        <v>45143</v>
      </c>
      <c r="D4" s="10">
        <v>45113</v>
      </c>
      <c r="E4" s="10"/>
      <c r="F4" s="10"/>
      <c r="G4" s="1">
        <f>D4-C4-(F4-E4)</f>
        <v>-30</v>
      </c>
      <c r="H4" s="9">
        <f>B4*G4</f>
        <v>-74250</v>
      </c>
    </row>
    <row r="5" spans="1:8" x14ac:dyDescent="0.25">
      <c r="A5" s="16" t="s">
        <v>136</v>
      </c>
      <c r="B5" s="9">
        <v>446.1</v>
      </c>
      <c r="C5" s="10">
        <v>44953</v>
      </c>
      <c r="D5" s="10">
        <v>45124</v>
      </c>
      <c r="E5" s="10"/>
      <c r="F5" s="10"/>
      <c r="G5" s="1">
        <f t="shared" ref="G5:G68" si="0">D5-C5-(F5-E5)</f>
        <v>171</v>
      </c>
      <c r="H5" s="9">
        <f t="shared" ref="H5:H68" si="1">B5*G5</f>
        <v>76283.100000000006</v>
      </c>
    </row>
    <row r="6" spans="1:8" x14ac:dyDescent="0.25">
      <c r="A6" s="16" t="s">
        <v>137</v>
      </c>
      <c r="B6" s="9">
        <v>581.96</v>
      </c>
      <c r="C6" s="10">
        <v>44953</v>
      </c>
      <c r="D6" s="10">
        <v>45124</v>
      </c>
      <c r="E6" s="10"/>
      <c r="F6" s="10"/>
      <c r="G6" s="1">
        <f t="shared" si="0"/>
        <v>171</v>
      </c>
      <c r="H6" s="9">
        <f t="shared" si="1"/>
        <v>99515.16</v>
      </c>
    </row>
    <row r="7" spans="1:8" x14ac:dyDescent="0.25">
      <c r="A7" s="16" t="s">
        <v>138</v>
      </c>
      <c r="B7" s="9">
        <v>700.31</v>
      </c>
      <c r="C7" s="10">
        <v>44953</v>
      </c>
      <c r="D7" s="10">
        <v>45124</v>
      </c>
      <c r="E7" s="10"/>
      <c r="F7" s="10"/>
      <c r="G7" s="1">
        <f t="shared" si="0"/>
        <v>171</v>
      </c>
      <c r="H7" s="9">
        <f t="shared" si="1"/>
        <v>119753.01</v>
      </c>
    </row>
    <row r="8" spans="1:8" x14ac:dyDescent="0.25">
      <c r="A8" s="16" t="s">
        <v>139</v>
      </c>
      <c r="B8" s="9">
        <v>57184</v>
      </c>
      <c r="C8" s="10">
        <v>44974</v>
      </c>
      <c r="D8" s="10">
        <v>45135</v>
      </c>
      <c r="E8" s="10"/>
      <c r="F8" s="10"/>
      <c r="G8" s="1">
        <f t="shared" si="0"/>
        <v>161</v>
      </c>
      <c r="H8" s="9">
        <f t="shared" si="1"/>
        <v>9206624</v>
      </c>
    </row>
    <row r="9" spans="1:8" x14ac:dyDescent="0.25">
      <c r="A9" s="16" t="s">
        <v>140</v>
      </c>
      <c r="B9" s="9">
        <v>297</v>
      </c>
      <c r="C9" s="10">
        <v>45116</v>
      </c>
      <c r="D9" s="10">
        <v>45135</v>
      </c>
      <c r="E9" s="10"/>
      <c r="F9" s="10"/>
      <c r="G9" s="1">
        <f t="shared" si="0"/>
        <v>19</v>
      </c>
      <c r="H9" s="9">
        <f t="shared" si="1"/>
        <v>5643</v>
      </c>
    </row>
    <row r="10" spans="1:8" x14ac:dyDescent="0.25">
      <c r="A10" s="16" t="s">
        <v>141</v>
      </c>
      <c r="B10" s="9">
        <v>206</v>
      </c>
      <c r="C10" s="10">
        <v>45200</v>
      </c>
      <c r="D10" s="10">
        <v>45184</v>
      </c>
      <c r="E10" s="10"/>
      <c r="F10" s="10"/>
      <c r="G10" s="1">
        <f t="shared" si="0"/>
        <v>-16</v>
      </c>
      <c r="H10" s="9">
        <f t="shared" si="1"/>
        <v>-3296</v>
      </c>
    </row>
    <row r="11" spans="1:8" x14ac:dyDescent="0.25">
      <c r="A11" s="16" t="s">
        <v>142</v>
      </c>
      <c r="B11" s="9">
        <v>1240</v>
      </c>
      <c r="C11" s="10">
        <v>45157</v>
      </c>
      <c r="D11" s="10">
        <v>45184</v>
      </c>
      <c r="E11" s="10"/>
      <c r="F11" s="10"/>
      <c r="G11" s="1">
        <f t="shared" si="0"/>
        <v>27</v>
      </c>
      <c r="H11" s="9">
        <f t="shared" si="1"/>
        <v>33480</v>
      </c>
    </row>
    <row r="12" spans="1:8" x14ac:dyDescent="0.25">
      <c r="A12" s="16" t="s">
        <v>143</v>
      </c>
      <c r="B12" s="9">
        <v>929</v>
      </c>
      <c r="C12" s="10">
        <v>45157</v>
      </c>
      <c r="D12" s="10">
        <v>45184</v>
      </c>
      <c r="E12" s="10"/>
      <c r="F12" s="10"/>
      <c r="G12" s="1">
        <f t="shared" si="0"/>
        <v>27</v>
      </c>
      <c r="H12" s="9">
        <f t="shared" si="1"/>
        <v>25083</v>
      </c>
    </row>
    <row r="13" spans="1:8" x14ac:dyDescent="0.25">
      <c r="A13" s="16" t="s">
        <v>144</v>
      </c>
      <c r="B13" s="9">
        <v>360</v>
      </c>
      <c r="C13" s="10">
        <v>45157</v>
      </c>
      <c r="D13" s="10">
        <v>45184</v>
      </c>
      <c r="E13" s="10"/>
      <c r="F13" s="10"/>
      <c r="G13" s="1">
        <f t="shared" si="0"/>
        <v>27</v>
      </c>
      <c r="H13" s="9">
        <f t="shared" si="1"/>
        <v>9720</v>
      </c>
    </row>
    <row r="14" spans="1:8" x14ac:dyDescent="0.25">
      <c r="A14" s="16" t="s">
        <v>145</v>
      </c>
      <c r="B14" s="9">
        <v>185</v>
      </c>
      <c r="C14" s="10">
        <v>45214</v>
      </c>
      <c r="D14" s="10">
        <v>45184</v>
      </c>
      <c r="E14" s="10"/>
      <c r="F14" s="10"/>
      <c r="G14" s="1">
        <f t="shared" si="0"/>
        <v>-30</v>
      </c>
      <c r="H14" s="9">
        <f t="shared" si="1"/>
        <v>-5550</v>
      </c>
    </row>
    <row r="15" spans="1:8" x14ac:dyDescent="0.25">
      <c r="A15" s="16" t="s">
        <v>146</v>
      </c>
      <c r="B15" s="9">
        <v>2225</v>
      </c>
      <c r="C15" s="10">
        <v>45214</v>
      </c>
      <c r="D15" s="10">
        <v>45184</v>
      </c>
      <c r="E15" s="10"/>
      <c r="F15" s="10"/>
      <c r="G15" s="1">
        <f t="shared" si="0"/>
        <v>-30</v>
      </c>
      <c r="H15" s="9">
        <f t="shared" si="1"/>
        <v>-66750</v>
      </c>
    </row>
    <row r="16" spans="1:8" x14ac:dyDescent="0.25">
      <c r="A16" s="16" t="s">
        <v>147</v>
      </c>
      <c r="B16" s="9">
        <v>2650</v>
      </c>
      <c r="C16" s="10">
        <v>45214</v>
      </c>
      <c r="D16" s="10">
        <v>45184</v>
      </c>
      <c r="E16" s="10"/>
      <c r="F16" s="10"/>
      <c r="G16" s="1">
        <f t="shared" si="0"/>
        <v>-30</v>
      </c>
      <c r="H16" s="9">
        <f t="shared" si="1"/>
        <v>-79500</v>
      </c>
    </row>
    <row r="17" spans="1:8" x14ac:dyDescent="0.25">
      <c r="A17" s="16" t="s">
        <v>149</v>
      </c>
      <c r="B17" s="9">
        <v>69</v>
      </c>
      <c r="C17" s="10">
        <v>45220</v>
      </c>
      <c r="D17" s="10">
        <v>45195</v>
      </c>
      <c r="E17" s="10"/>
      <c r="F17" s="10"/>
      <c r="G17" s="1">
        <f t="shared" si="0"/>
        <v>-25</v>
      </c>
      <c r="H17" s="9">
        <f t="shared" si="1"/>
        <v>-1725</v>
      </c>
    </row>
    <row r="18" spans="1:8" x14ac:dyDescent="0.25">
      <c r="A18" s="16" t="s">
        <v>150</v>
      </c>
      <c r="B18" s="9">
        <v>66.680000000000007</v>
      </c>
      <c r="C18" s="10">
        <v>45018</v>
      </c>
      <c r="D18" s="10">
        <v>45195</v>
      </c>
      <c r="E18" s="10"/>
      <c r="F18" s="10"/>
      <c r="G18" s="1">
        <f t="shared" si="0"/>
        <v>177</v>
      </c>
      <c r="H18" s="9">
        <f t="shared" si="1"/>
        <v>11802.36</v>
      </c>
    </row>
    <row r="19" spans="1:8" x14ac:dyDescent="0.25">
      <c r="A19" s="16" t="s">
        <v>151</v>
      </c>
      <c r="B19" s="9">
        <v>52.59</v>
      </c>
      <c r="C19" s="10">
        <v>45085</v>
      </c>
      <c r="D19" s="10">
        <v>45195</v>
      </c>
      <c r="E19" s="10"/>
      <c r="F19" s="10"/>
      <c r="G19" s="1">
        <f t="shared" si="0"/>
        <v>110</v>
      </c>
      <c r="H19" s="9">
        <f t="shared" si="1"/>
        <v>5784.9</v>
      </c>
    </row>
    <row r="20" spans="1:8" x14ac:dyDescent="0.25">
      <c r="A20" s="16" t="s">
        <v>152</v>
      </c>
      <c r="B20" s="9">
        <v>97.04</v>
      </c>
      <c r="C20" s="10">
        <v>45126</v>
      </c>
      <c r="D20" s="10">
        <v>45195</v>
      </c>
      <c r="E20" s="10"/>
      <c r="F20" s="10"/>
      <c r="G20" s="1">
        <f t="shared" si="0"/>
        <v>69</v>
      </c>
      <c r="H20" s="9">
        <f t="shared" si="1"/>
        <v>6695.76</v>
      </c>
    </row>
    <row r="21" spans="1:8" x14ac:dyDescent="0.25">
      <c r="A21" s="16" t="s">
        <v>153</v>
      </c>
      <c r="B21" s="9">
        <v>80.03</v>
      </c>
      <c r="C21" s="10">
        <v>45200</v>
      </c>
      <c r="D21" s="10">
        <v>45195</v>
      </c>
      <c r="E21" s="10"/>
      <c r="F21" s="10"/>
      <c r="G21" s="1">
        <f t="shared" si="0"/>
        <v>-5</v>
      </c>
      <c r="H21" s="9">
        <f t="shared" si="1"/>
        <v>-400.15</v>
      </c>
    </row>
    <row r="22" spans="1:8" x14ac:dyDescent="0.25">
      <c r="A22" s="16" t="s">
        <v>154</v>
      </c>
      <c r="B22" s="9">
        <v>75</v>
      </c>
      <c r="C22" s="10">
        <v>45162</v>
      </c>
      <c r="D22" s="10">
        <v>45195</v>
      </c>
      <c r="E22" s="10"/>
      <c r="F22" s="10"/>
      <c r="G22" s="1">
        <f t="shared" si="0"/>
        <v>33</v>
      </c>
      <c r="H22" s="9">
        <f t="shared" si="1"/>
        <v>2475</v>
      </c>
    </row>
    <row r="23" spans="1:8" x14ac:dyDescent="0.25">
      <c r="A23" s="16" t="s">
        <v>155</v>
      </c>
      <c r="B23" s="9">
        <v>90</v>
      </c>
      <c r="C23" s="10">
        <v>45162</v>
      </c>
      <c r="D23" s="10">
        <v>45195</v>
      </c>
      <c r="E23" s="10"/>
      <c r="F23" s="10"/>
      <c r="G23" s="1">
        <f t="shared" si="0"/>
        <v>33</v>
      </c>
      <c r="H23" s="9">
        <f t="shared" si="1"/>
        <v>2970</v>
      </c>
    </row>
    <row r="24" spans="1:8" x14ac:dyDescent="0.25">
      <c r="A24" s="16" t="s">
        <v>156</v>
      </c>
      <c r="B24" s="9">
        <v>67032.23</v>
      </c>
      <c r="C24" s="10">
        <v>45116</v>
      </c>
      <c r="D24" s="10">
        <v>45197</v>
      </c>
      <c r="E24" s="10"/>
      <c r="F24" s="10"/>
      <c r="G24" s="1">
        <f t="shared" si="0"/>
        <v>81</v>
      </c>
      <c r="H24" s="9">
        <f t="shared" si="1"/>
        <v>5429610.6299999999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abSelected="1"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72183.87999999999</v>
      </c>
      <c r="C1" s="31">
        <f>COUNTA(A4:A203)</f>
        <v>32</v>
      </c>
      <c r="G1" s="13">
        <f>IF(B1&lt;&gt;0,H1/B1,0)</f>
        <v>147.78723726128325</v>
      </c>
      <c r="H1" s="12">
        <f>SUM(H4:H195)</f>
        <v>10667856.200000001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148</v>
      </c>
      <c r="B4" s="9">
        <v>5377.72</v>
      </c>
      <c r="C4" s="10">
        <v>45157</v>
      </c>
      <c r="D4" s="10">
        <v>45205</v>
      </c>
      <c r="E4" s="10"/>
      <c r="F4" s="10"/>
      <c r="G4" s="1">
        <f>D4-C4-(F4-E4)</f>
        <v>48</v>
      </c>
      <c r="H4" s="9">
        <f>B4*G4</f>
        <v>258130.56</v>
      </c>
    </row>
    <row r="5" spans="1:8" x14ac:dyDescent="0.25">
      <c r="A5" s="16" t="s">
        <v>157</v>
      </c>
      <c r="B5" s="9">
        <v>2875</v>
      </c>
      <c r="C5" s="10">
        <v>45249</v>
      </c>
      <c r="D5" s="10">
        <v>45222</v>
      </c>
      <c r="E5" s="10"/>
      <c r="F5" s="10"/>
      <c r="G5" s="1">
        <f t="shared" ref="G5:G68" si="0">D5-C5-(F5-E5)</f>
        <v>-27</v>
      </c>
      <c r="H5" s="9">
        <f t="shared" ref="H5:H68" si="1">B5*G5</f>
        <v>-77625</v>
      </c>
    </row>
    <row r="6" spans="1:8" x14ac:dyDescent="0.25">
      <c r="A6" s="16" t="s">
        <v>158</v>
      </c>
      <c r="B6" s="9">
        <v>1229.51</v>
      </c>
      <c r="C6" s="10">
        <v>45249</v>
      </c>
      <c r="D6" s="10">
        <v>45222</v>
      </c>
      <c r="E6" s="10"/>
      <c r="F6" s="10"/>
      <c r="G6" s="1">
        <f t="shared" si="0"/>
        <v>-27</v>
      </c>
      <c r="H6" s="9">
        <f t="shared" si="1"/>
        <v>-33196.769999999997</v>
      </c>
    </row>
    <row r="7" spans="1:8" x14ac:dyDescent="0.25">
      <c r="A7" s="16" t="s">
        <v>159</v>
      </c>
      <c r="B7" s="9">
        <v>2305.1799999999998</v>
      </c>
      <c r="C7" s="10">
        <v>45255</v>
      </c>
      <c r="D7" s="10">
        <v>45226</v>
      </c>
      <c r="E7" s="10"/>
      <c r="F7" s="10"/>
      <c r="G7" s="1">
        <f t="shared" si="0"/>
        <v>-29</v>
      </c>
      <c r="H7" s="9">
        <f t="shared" si="1"/>
        <v>-66850.22</v>
      </c>
    </row>
    <row r="8" spans="1:8" x14ac:dyDescent="0.25">
      <c r="A8" s="16" t="s">
        <v>160</v>
      </c>
      <c r="B8" s="9">
        <v>3245.9</v>
      </c>
      <c r="C8" s="10">
        <v>45255</v>
      </c>
      <c r="D8" s="10">
        <v>45230</v>
      </c>
      <c r="E8" s="10"/>
      <c r="F8" s="10"/>
      <c r="G8" s="1">
        <f t="shared" si="0"/>
        <v>-25</v>
      </c>
      <c r="H8" s="9">
        <f t="shared" si="1"/>
        <v>-81147.5</v>
      </c>
    </row>
    <row r="9" spans="1:8" x14ac:dyDescent="0.25">
      <c r="A9" s="16" t="s">
        <v>161</v>
      </c>
      <c r="B9" s="9">
        <v>1386.15</v>
      </c>
      <c r="C9" s="10">
        <v>45260</v>
      </c>
      <c r="D9" s="10">
        <v>45230</v>
      </c>
      <c r="E9" s="10"/>
      <c r="F9" s="10"/>
      <c r="G9" s="1">
        <f t="shared" si="0"/>
        <v>-30</v>
      </c>
      <c r="H9" s="9">
        <f t="shared" si="1"/>
        <v>-41584.5</v>
      </c>
    </row>
    <row r="10" spans="1:8" x14ac:dyDescent="0.25">
      <c r="A10" s="16" t="s">
        <v>162</v>
      </c>
      <c r="B10" s="9">
        <v>2105.9299999999998</v>
      </c>
      <c r="C10" s="10">
        <v>45249</v>
      </c>
      <c r="D10" s="10">
        <v>45237</v>
      </c>
      <c r="E10" s="10"/>
      <c r="F10" s="10"/>
      <c r="G10" s="1">
        <f t="shared" si="0"/>
        <v>-12</v>
      </c>
      <c r="H10" s="9">
        <f t="shared" si="1"/>
        <v>-25271.16</v>
      </c>
    </row>
    <row r="11" spans="1:8" x14ac:dyDescent="0.25">
      <c r="A11" s="16" t="s">
        <v>163</v>
      </c>
      <c r="B11" s="9">
        <v>2527.11</v>
      </c>
      <c r="C11" s="10">
        <v>45249</v>
      </c>
      <c r="D11" s="10">
        <v>45237</v>
      </c>
      <c r="E11" s="10"/>
      <c r="F11" s="10"/>
      <c r="G11" s="1">
        <f t="shared" si="0"/>
        <v>-12</v>
      </c>
      <c r="H11" s="9">
        <f t="shared" si="1"/>
        <v>-30325.32</v>
      </c>
    </row>
    <row r="12" spans="1:8" x14ac:dyDescent="0.25">
      <c r="A12" s="16" t="s">
        <v>164</v>
      </c>
      <c r="B12" s="9">
        <v>1360</v>
      </c>
      <c r="C12" s="10">
        <v>45294</v>
      </c>
      <c r="D12" s="10">
        <v>45266</v>
      </c>
      <c r="E12" s="10"/>
      <c r="F12" s="10"/>
      <c r="G12" s="1">
        <f t="shared" si="0"/>
        <v>-28</v>
      </c>
      <c r="H12" s="9">
        <f t="shared" si="1"/>
        <v>-38080</v>
      </c>
    </row>
    <row r="13" spans="1:8" x14ac:dyDescent="0.25">
      <c r="A13" s="16" t="s">
        <v>165</v>
      </c>
      <c r="B13" s="9">
        <v>1040</v>
      </c>
      <c r="C13" s="10">
        <v>45294</v>
      </c>
      <c r="D13" s="10">
        <v>45266</v>
      </c>
      <c r="E13" s="10"/>
      <c r="F13" s="10"/>
      <c r="G13" s="1">
        <f t="shared" si="0"/>
        <v>-28</v>
      </c>
      <c r="H13" s="9">
        <f t="shared" si="1"/>
        <v>-29120</v>
      </c>
    </row>
    <row r="14" spans="1:8" x14ac:dyDescent="0.25">
      <c r="A14" s="16" t="s">
        <v>166</v>
      </c>
      <c r="B14" s="9">
        <v>3120</v>
      </c>
      <c r="C14" s="10">
        <v>45294</v>
      </c>
      <c r="D14" s="10">
        <v>45266</v>
      </c>
      <c r="E14" s="10"/>
      <c r="F14" s="10"/>
      <c r="G14" s="1">
        <f t="shared" si="0"/>
        <v>-28</v>
      </c>
      <c r="H14" s="9">
        <f t="shared" si="1"/>
        <v>-87360</v>
      </c>
    </row>
    <row r="15" spans="1:8" x14ac:dyDescent="0.25">
      <c r="A15" s="16" t="s">
        <v>167</v>
      </c>
      <c r="B15" s="9">
        <v>3760</v>
      </c>
      <c r="C15" s="10">
        <v>45294</v>
      </c>
      <c r="D15" s="10">
        <v>45266</v>
      </c>
      <c r="E15" s="10"/>
      <c r="F15" s="10"/>
      <c r="G15" s="1">
        <f t="shared" si="0"/>
        <v>-28</v>
      </c>
      <c r="H15" s="9">
        <f t="shared" si="1"/>
        <v>-105280</v>
      </c>
    </row>
    <row r="16" spans="1:8" x14ac:dyDescent="0.25">
      <c r="A16" s="16" t="s">
        <v>168</v>
      </c>
      <c r="B16" s="9">
        <v>2613.2399999999998</v>
      </c>
      <c r="C16" s="10">
        <v>45295</v>
      </c>
      <c r="D16" s="10">
        <v>45266</v>
      </c>
      <c r="E16" s="10"/>
      <c r="F16" s="10"/>
      <c r="G16" s="1">
        <f t="shared" si="0"/>
        <v>-29</v>
      </c>
      <c r="H16" s="9">
        <f t="shared" si="1"/>
        <v>-75783.960000000006</v>
      </c>
    </row>
    <row r="17" spans="1:8" x14ac:dyDescent="0.25">
      <c r="A17" s="16" t="s">
        <v>169</v>
      </c>
      <c r="B17" s="9">
        <v>1998.36</v>
      </c>
      <c r="C17" s="10">
        <v>45295</v>
      </c>
      <c r="D17" s="10">
        <v>45266</v>
      </c>
      <c r="E17" s="10"/>
      <c r="F17" s="10"/>
      <c r="G17" s="1">
        <f t="shared" si="0"/>
        <v>-29</v>
      </c>
      <c r="H17" s="9">
        <f t="shared" si="1"/>
        <v>-57952.44</v>
      </c>
    </row>
    <row r="18" spans="1:8" x14ac:dyDescent="0.25">
      <c r="A18" s="16" t="s">
        <v>170</v>
      </c>
      <c r="B18" s="9">
        <v>4534.74</v>
      </c>
      <c r="C18" s="10">
        <v>45295</v>
      </c>
      <c r="D18" s="10">
        <v>45266</v>
      </c>
      <c r="E18" s="10"/>
      <c r="F18" s="10"/>
      <c r="G18" s="1">
        <f t="shared" si="0"/>
        <v>-29</v>
      </c>
      <c r="H18" s="9">
        <f t="shared" si="1"/>
        <v>-131507.46</v>
      </c>
    </row>
    <row r="19" spans="1:8" x14ac:dyDescent="0.25">
      <c r="A19" s="16" t="s">
        <v>171</v>
      </c>
      <c r="B19" s="9">
        <v>3766.14</v>
      </c>
      <c r="C19" s="10">
        <v>45295</v>
      </c>
      <c r="D19" s="10">
        <v>45266</v>
      </c>
      <c r="E19" s="10"/>
      <c r="F19" s="10"/>
      <c r="G19" s="1">
        <f t="shared" si="0"/>
        <v>-29</v>
      </c>
      <c r="H19" s="9">
        <f t="shared" si="1"/>
        <v>-109218.06</v>
      </c>
    </row>
    <row r="20" spans="1:8" x14ac:dyDescent="0.25">
      <c r="A20" s="16" t="s">
        <v>172</v>
      </c>
      <c r="B20" s="9">
        <v>3344.26</v>
      </c>
      <c r="C20" s="10">
        <v>45295</v>
      </c>
      <c r="D20" s="10">
        <v>45266</v>
      </c>
      <c r="E20" s="10"/>
      <c r="F20" s="10"/>
      <c r="G20" s="1">
        <f t="shared" si="0"/>
        <v>-29</v>
      </c>
      <c r="H20" s="9">
        <f t="shared" si="1"/>
        <v>-96983.54</v>
      </c>
    </row>
    <row r="21" spans="1:8" x14ac:dyDescent="0.25">
      <c r="A21" s="16" t="s">
        <v>173</v>
      </c>
      <c r="B21" s="9">
        <v>2057.63</v>
      </c>
      <c r="C21" s="10">
        <v>45295</v>
      </c>
      <c r="D21" s="10">
        <v>45266</v>
      </c>
      <c r="E21" s="10"/>
      <c r="F21" s="10"/>
      <c r="G21" s="1">
        <f t="shared" si="0"/>
        <v>-29</v>
      </c>
      <c r="H21" s="9">
        <f t="shared" si="1"/>
        <v>-59671.27</v>
      </c>
    </row>
    <row r="22" spans="1:8" x14ac:dyDescent="0.25">
      <c r="A22" s="16" t="s">
        <v>174</v>
      </c>
      <c r="B22" s="9">
        <v>1375</v>
      </c>
      <c r="C22" s="10">
        <v>45296</v>
      </c>
      <c r="D22" s="10">
        <v>45266</v>
      </c>
      <c r="E22" s="10"/>
      <c r="F22" s="10"/>
      <c r="G22" s="1">
        <f t="shared" si="0"/>
        <v>-30</v>
      </c>
      <c r="H22" s="9">
        <f t="shared" si="1"/>
        <v>-41250</v>
      </c>
    </row>
    <row r="23" spans="1:8" x14ac:dyDescent="0.25">
      <c r="A23" s="16" t="s">
        <v>175</v>
      </c>
      <c r="B23" s="9">
        <v>2250</v>
      </c>
      <c r="C23" s="10">
        <v>45296</v>
      </c>
      <c r="D23" s="10">
        <v>45266</v>
      </c>
      <c r="E23" s="10"/>
      <c r="F23" s="10"/>
      <c r="G23" s="1">
        <f t="shared" si="0"/>
        <v>-30</v>
      </c>
      <c r="H23" s="9">
        <f t="shared" si="1"/>
        <v>-67500</v>
      </c>
    </row>
    <row r="24" spans="1:8" x14ac:dyDescent="0.25">
      <c r="A24" s="16" t="s">
        <v>176</v>
      </c>
      <c r="B24" s="9">
        <v>3360</v>
      </c>
      <c r="C24" s="10">
        <v>45200</v>
      </c>
      <c r="D24" s="10">
        <v>45266</v>
      </c>
      <c r="E24" s="10"/>
      <c r="F24" s="10"/>
      <c r="G24" s="1">
        <f t="shared" si="0"/>
        <v>66</v>
      </c>
      <c r="H24" s="9">
        <f t="shared" si="1"/>
        <v>221760</v>
      </c>
    </row>
    <row r="25" spans="1:8" x14ac:dyDescent="0.25">
      <c r="A25" s="16" t="s">
        <v>177</v>
      </c>
      <c r="B25" s="9">
        <v>891.81</v>
      </c>
      <c r="C25" s="10">
        <v>45295</v>
      </c>
      <c r="D25" s="10">
        <v>45267</v>
      </c>
      <c r="E25" s="10"/>
      <c r="F25" s="10"/>
      <c r="G25" s="1">
        <f t="shared" si="0"/>
        <v>-28</v>
      </c>
      <c r="H25" s="9">
        <f t="shared" si="1"/>
        <v>-24970.68</v>
      </c>
    </row>
    <row r="26" spans="1:8" x14ac:dyDescent="0.25">
      <c r="A26" s="16" t="s">
        <v>178</v>
      </c>
      <c r="B26" s="9">
        <v>629.5</v>
      </c>
      <c r="C26" s="10">
        <v>45295</v>
      </c>
      <c r="D26" s="10">
        <v>45267</v>
      </c>
      <c r="E26" s="10"/>
      <c r="F26" s="10"/>
      <c r="G26" s="1">
        <f t="shared" si="0"/>
        <v>-28</v>
      </c>
      <c r="H26" s="9">
        <f t="shared" si="1"/>
        <v>-17626</v>
      </c>
    </row>
    <row r="27" spans="1:8" x14ac:dyDescent="0.25">
      <c r="A27" s="16" t="s">
        <v>179</v>
      </c>
      <c r="B27" s="9">
        <v>2827.87</v>
      </c>
      <c r="C27" s="10">
        <v>45295</v>
      </c>
      <c r="D27" s="10">
        <v>45267</v>
      </c>
      <c r="E27" s="10"/>
      <c r="F27" s="10"/>
      <c r="G27" s="1">
        <f t="shared" si="0"/>
        <v>-28</v>
      </c>
      <c r="H27" s="9">
        <f t="shared" si="1"/>
        <v>-79180.36</v>
      </c>
    </row>
    <row r="28" spans="1:8" x14ac:dyDescent="0.25">
      <c r="A28" s="16" t="s">
        <v>180</v>
      </c>
      <c r="B28" s="9">
        <v>3289.56</v>
      </c>
      <c r="C28" s="10">
        <v>44317</v>
      </c>
      <c r="D28" s="10">
        <v>45278</v>
      </c>
      <c r="E28" s="10"/>
      <c r="F28" s="10"/>
      <c r="G28" s="1">
        <f t="shared" si="0"/>
        <v>961</v>
      </c>
      <c r="H28" s="9">
        <f t="shared" si="1"/>
        <v>3161267.16</v>
      </c>
    </row>
    <row r="29" spans="1:8" x14ac:dyDescent="0.25">
      <c r="A29" s="16" t="s">
        <v>181</v>
      </c>
      <c r="B29" s="9">
        <v>3721.19</v>
      </c>
      <c r="C29" s="10">
        <v>44332</v>
      </c>
      <c r="D29" s="10">
        <v>45278</v>
      </c>
      <c r="E29" s="10"/>
      <c r="F29" s="10"/>
      <c r="G29" s="1">
        <f t="shared" si="0"/>
        <v>946</v>
      </c>
      <c r="H29" s="9">
        <f t="shared" si="1"/>
        <v>3520245.74</v>
      </c>
    </row>
    <row r="30" spans="1:8" x14ac:dyDescent="0.25">
      <c r="A30" s="16" t="s">
        <v>182</v>
      </c>
      <c r="B30" s="9">
        <v>4004.32</v>
      </c>
      <c r="C30" s="10">
        <v>44332</v>
      </c>
      <c r="D30" s="10">
        <v>45278</v>
      </c>
      <c r="E30" s="10"/>
      <c r="F30" s="10"/>
      <c r="G30" s="1">
        <f t="shared" si="0"/>
        <v>946</v>
      </c>
      <c r="H30" s="9">
        <f t="shared" si="1"/>
        <v>3788086.72</v>
      </c>
    </row>
    <row r="31" spans="1:8" x14ac:dyDescent="0.25">
      <c r="A31" s="16" t="s">
        <v>183</v>
      </c>
      <c r="B31" s="9">
        <v>286.88</v>
      </c>
      <c r="C31" s="10">
        <v>44332</v>
      </c>
      <c r="D31" s="10">
        <v>45278</v>
      </c>
      <c r="E31" s="10"/>
      <c r="F31" s="10"/>
      <c r="G31" s="1">
        <f t="shared" si="0"/>
        <v>946</v>
      </c>
      <c r="H31" s="9">
        <f t="shared" si="1"/>
        <v>271388.48</v>
      </c>
    </row>
    <row r="32" spans="1:8" x14ac:dyDescent="0.25">
      <c r="A32" s="16" t="s">
        <v>184</v>
      </c>
      <c r="B32" s="9">
        <v>409.09</v>
      </c>
      <c r="C32" s="10">
        <v>44353</v>
      </c>
      <c r="D32" s="10">
        <v>45278</v>
      </c>
      <c r="E32" s="10"/>
      <c r="F32" s="10"/>
      <c r="G32" s="1">
        <f t="shared" si="0"/>
        <v>925</v>
      </c>
      <c r="H32" s="9">
        <f t="shared" si="1"/>
        <v>378408.25</v>
      </c>
    </row>
    <row r="33" spans="1:8" x14ac:dyDescent="0.25">
      <c r="A33" s="16" t="s">
        <v>185</v>
      </c>
      <c r="B33" s="9">
        <v>163.93</v>
      </c>
      <c r="C33" s="10">
        <v>44371</v>
      </c>
      <c r="D33" s="10">
        <v>45278</v>
      </c>
      <c r="E33" s="10"/>
      <c r="F33" s="10"/>
      <c r="G33" s="1">
        <f t="shared" si="0"/>
        <v>907</v>
      </c>
      <c r="H33" s="9">
        <f t="shared" si="1"/>
        <v>148684.51</v>
      </c>
    </row>
    <row r="34" spans="1:8" x14ac:dyDescent="0.25">
      <c r="A34" s="16" t="s">
        <v>186</v>
      </c>
      <c r="B34" s="9">
        <v>163.93</v>
      </c>
      <c r="C34" s="10">
        <v>44371</v>
      </c>
      <c r="D34" s="10">
        <v>45278</v>
      </c>
      <c r="E34" s="10"/>
      <c r="F34" s="10"/>
      <c r="G34" s="1">
        <f t="shared" si="0"/>
        <v>907</v>
      </c>
      <c r="H34" s="9">
        <f t="shared" si="1"/>
        <v>148684.51</v>
      </c>
    </row>
    <row r="35" spans="1:8" x14ac:dyDescent="0.25">
      <c r="A35" s="16" t="s">
        <v>187</v>
      </c>
      <c r="B35" s="9">
        <v>163.93</v>
      </c>
      <c r="C35" s="10">
        <v>44371</v>
      </c>
      <c r="D35" s="10">
        <v>45278</v>
      </c>
      <c r="E35" s="10"/>
      <c r="F35" s="10"/>
      <c r="G35" s="1">
        <f t="shared" si="0"/>
        <v>907</v>
      </c>
      <c r="H35" s="9">
        <f t="shared" si="1"/>
        <v>148684.51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2006-09-16T00:00:00Z</dcterms:created>
  <dcterms:modified xsi:type="dcterms:W3CDTF">2024-02-09T08:53:59Z</dcterms:modified>
</cp:coreProperties>
</file>