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filterPrivacy="1"/>
  <xr:revisionPtr revIDLastSave="0" documentId="8_{C8CC2FD7-901F-444A-AEBF-AD7599121D7B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as_20_21" sheetId="6" r:id="rId1"/>
    <sheet name="amministrazione trasparente" sheetId="7" r:id="rId2"/>
    <sheet name="Foglio3" sheetId="5" r:id="rId3"/>
  </sheets>
  <definedNames>
    <definedName name="_xlnm.Print_Area" localSheetId="0">as_20_21!$A$1:$I$124</definedName>
  </definedNames>
  <calcPr calcId="191029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86" i="7" l="1"/>
  <c r="F92" i="7"/>
  <c r="D93" i="7"/>
  <c r="F93" i="7"/>
  <c r="D94" i="7"/>
  <c r="F94" i="7"/>
  <c r="D95" i="7"/>
  <c r="F95" i="7"/>
  <c r="D97" i="7"/>
  <c r="F97" i="7"/>
  <c r="F99" i="7"/>
  <c r="F100" i="7"/>
  <c r="F103" i="7"/>
  <c r="F110" i="7"/>
  <c r="F111" i="7"/>
  <c r="H110" i="7"/>
  <c r="H109" i="7"/>
  <c r="H108" i="7"/>
  <c r="H98" i="7"/>
  <c r="H97" i="7"/>
  <c r="H95" i="7"/>
  <c r="H94" i="7"/>
  <c r="H93" i="7"/>
  <c r="H92" i="7"/>
  <c r="H86" i="7"/>
  <c r="D76" i="7"/>
  <c r="B65" i="7"/>
  <c r="H57" i="7"/>
  <c r="F56" i="7"/>
  <c r="H56" i="7"/>
  <c r="H55" i="7"/>
  <c r="H50" i="7"/>
  <c r="H51" i="7"/>
  <c r="D13" i="7"/>
  <c r="F13" i="7"/>
  <c r="D14" i="7"/>
  <c r="F14" i="7"/>
  <c r="D15" i="7"/>
  <c r="F15" i="7"/>
  <c r="D16" i="7"/>
  <c r="F16" i="7"/>
  <c r="D17" i="7"/>
  <c r="F17" i="7"/>
  <c r="D18" i="7"/>
  <c r="F18" i="7"/>
  <c r="D19" i="7"/>
  <c r="F19" i="7"/>
  <c r="D21" i="7"/>
  <c r="F21" i="7"/>
  <c r="D22" i="7"/>
  <c r="F22" i="7"/>
  <c r="D23" i="7"/>
  <c r="F23" i="7"/>
  <c r="D24" i="7"/>
  <c r="F24" i="7"/>
  <c r="D25" i="7"/>
  <c r="F25" i="7"/>
  <c r="D26" i="7"/>
  <c r="F26" i="7"/>
  <c r="D27" i="7"/>
  <c r="F27" i="7"/>
  <c r="D28" i="7"/>
  <c r="F28" i="7"/>
  <c r="D29" i="7"/>
  <c r="F29" i="7"/>
  <c r="D30" i="7"/>
  <c r="F30" i="7"/>
  <c r="D31" i="7"/>
  <c r="F31" i="7"/>
  <c r="D32" i="7"/>
  <c r="F32" i="7"/>
  <c r="D33" i="7"/>
  <c r="F33" i="7"/>
  <c r="D34" i="7"/>
  <c r="F34" i="7"/>
  <c r="D35" i="7"/>
  <c r="F35" i="7"/>
  <c r="D36" i="7"/>
  <c r="F36" i="7"/>
  <c r="D37" i="7"/>
  <c r="F37" i="7"/>
  <c r="D38" i="7"/>
  <c r="F38" i="7"/>
  <c r="F39" i="7"/>
  <c r="H39" i="7"/>
  <c r="H38" i="7"/>
  <c r="H37" i="7"/>
  <c r="H36" i="7"/>
  <c r="H35" i="7"/>
  <c r="H34" i="7"/>
  <c r="H33" i="7"/>
  <c r="H32" i="7"/>
  <c r="H31" i="7"/>
  <c r="H30" i="7"/>
  <c r="H29" i="7"/>
  <c r="H28" i="7"/>
  <c r="H27" i="7"/>
  <c r="H26" i="7"/>
  <c r="H25" i="7"/>
  <c r="H24" i="7"/>
  <c r="H23" i="7"/>
  <c r="H22" i="7"/>
  <c r="H21" i="7"/>
  <c r="H20" i="7"/>
  <c r="D20" i="7"/>
  <c r="H19" i="7"/>
  <c r="H18" i="7"/>
  <c r="H17" i="7"/>
  <c r="H16" i="7"/>
  <c r="H15" i="7"/>
  <c r="H14" i="7"/>
  <c r="H13" i="7"/>
  <c r="D12" i="7"/>
  <c r="D45" i="6"/>
  <c r="F45" i="6"/>
  <c r="H45" i="6"/>
  <c r="D44" i="6"/>
  <c r="F44" i="6"/>
  <c r="H44" i="6"/>
  <c r="D43" i="6"/>
  <c r="F43" i="6"/>
  <c r="H43" i="6"/>
  <c r="F94" i="6"/>
  <c r="F100" i="6"/>
  <c r="D101" i="6"/>
  <c r="F101" i="6"/>
  <c r="D102" i="6"/>
  <c r="F102" i="6"/>
  <c r="D103" i="6"/>
  <c r="F103" i="6"/>
  <c r="D105" i="6"/>
  <c r="F105" i="6"/>
  <c r="F107" i="6"/>
  <c r="F108" i="6"/>
  <c r="F111" i="6"/>
  <c r="F118" i="6"/>
  <c r="F119" i="6"/>
  <c r="F124" i="6"/>
  <c r="H94" i="6"/>
  <c r="H58" i="6"/>
  <c r="H59" i="6"/>
  <c r="D20" i="6"/>
  <c r="D21" i="6"/>
  <c r="F21" i="6"/>
  <c r="D22" i="6"/>
  <c r="F22" i="6"/>
  <c r="D23" i="6"/>
  <c r="F23" i="6"/>
  <c r="D24" i="6"/>
  <c r="F24" i="6"/>
  <c r="D25" i="6"/>
  <c r="F25" i="6"/>
  <c r="D26" i="6"/>
  <c r="F26" i="6"/>
  <c r="D27" i="6"/>
  <c r="F27" i="6"/>
  <c r="D29" i="6"/>
  <c r="F29" i="6"/>
  <c r="D30" i="6"/>
  <c r="F30" i="6"/>
  <c r="D31" i="6"/>
  <c r="F31" i="6"/>
  <c r="D32" i="6"/>
  <c r="F32" i="6"/>
  <c r="D33" i="6"/>
  <c r="F33" i="6"/>
  <c r="D34" i="6"/>
  <c r="F34" i="6"/>
  <c r="D35" i="6"/>
  <c r="F35" i="6"/>
  <c r="D36" i="6"/>
  <c r="F36" i="6"/>
  <c r="D37" i="6"/>
  <c r="F37" i="6"/>
  <c r="D38" i="6"/>
  <c r="F38" i="6"/>
  <c r="D39" i="6"/>
  <c r="F39" i="6"/>
  <c r="D40" i="6"/>
  <c r="F40" i="6"/>
  <c r="D41" i="6"/>
  <c r="F41" i="6"/>
  <c r="D42" i="6"/>
  <c r="F42" i="6"/>
  <c r="D46" i="6"/>
  <c r="F46" i="6"/>
  <c r="F47" i="6"/>
  <c r="D84" i="6"/>
  <c r="B73" i="6"/>
  <c r="H47" i="6"/>
  <c r="J14" i="6"/>
  <c r="L14" i="6"/>
  <c r="L11" i="6"/>
  <c r="F12" i="6"/>
  <c r="C12" i="6"/>
  <c r="H118" i="6"/>
  <c r="H117" i="6"/>
  <c r="H116" i="6"/>
  <c r="H106" i="6"/>
  <c r="H105" i="6"/>
  <c r="H103" i="6"/>
  <c r="H102" i="6"/>
  <c r="H101" i="6"/>
  <c r="H100" i="6"/>
  <c r="H65" i="6"/>
  <c r="F64" i="6"/>
  <c r="H64" i="6"/>
  <c r="H63" i="6"/>
  <c r="H46" i="6"/>
  <c r="H42" i="6"/>
  <c r="H41" i="6"/>
  <c r="H40" i="6"/>
  <c r="H39" i="6"/>
  <c r="H38" i="6"/>
  <c r="H37" i="6"/>
  <c r="H36" i="6"/>
  <c r="H35" i="6"/>
  <c r="H34" i="6"/>
  <c r="H33" i="6"/>
  <c r="H32" i="6"/>
  <c r="H31" i="6"/>
  <c r="H30" i="6"/>
  <c r="H29" i="6"/>
  <c r="H28" i="6"/>
  <c r="H27" i="6"/>
  <c r="H26" i="6"/>
  <c r="H25" i="6"/>
  <c r="H24" i="6"/>
  <c r="H23" i="6"/>
  <c r="H22" i="6"/>
  <c r="H21" i="6"/>
  <c r="D28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Autore</author>
  </authors>
  <commentList>
    <comment ref="B79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3 funzioni intere € 600 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Autore</author>
  </authors>
  <commentList>
    <comment ref="B71" authorId="0" shapeId="0" xr:uid="{CEA9EEB3-AB4E-4FA3-AF07-BCC0A3CFF1B1}">
      <text>
        <r>
          <rPr>
            <sz val="9"/>
            <color indexed="81"/>
            <rFont val="Tahoma"/>
            <family val="2"/>
          </rPr>
          <t xml:space="preserve">3 funzioni intere € 600 
</t>
        </r>
      </text>
    </comment>
  </commentList>
</comments>
</file>

<file path=xl/sharedStrings.xml><?xml version="1.0" encoding="utf-8"?>
<sst xmlns="http://schemas.openxmlformats.org/spreadsheetml/2006/main" count="254" uniqueCount="124">
  <si>
    <t>ISTITUTO COMPRENSIVO STATALE "SAN DOMENICO SAVIO"</t>
  </si>
  <si>
    <t xml:space="preserve">                               SAN GREGORIO DI CATANIA</t>
  </si>
  <si>
    <t xml:space="preserve">Fondo disponibile                       </t>
  </si>
  <si>
    <t xml:space="preserve">Indennità di amministrazione   </t>
  </si>
  <si>
    <t>Attività</t>
  </si>
  <si>
    <t>Ore</t>
  </si>
  <si>
    <t>Unità di personale</t>
  </si>
  <si>
    <t>Totale ore</t>
  </si>
  <si>
    <t>Importo orario</t>
  </si>
  <si>
    <t>Totale</t>
  </si>
  <si>
    <t>TOTALE ATTIVITA'</t>
  </si>
  <si>
    <t>TOTALE</t>
  </si>
  <si>
    <t>Intens. Sost. Colleghi assenti</t>
  </si>
  <si>
    <t>FIS</t>
  </si>
  <si>
    <t>Gestione sito web</t>
  </si>
  <si>
    <t>PTOF</t>
  </si>
  <si>
    <t>referenza infr. Informatiche</t>
  </si>
  <si>
    <t>referenza gestione registro elettr. Scuola sec. 1°</t>
  </si>
  <si>
    <t>referenza gestione Argo primaria</t>
  </si>
  <si>
    <t>Referenza giochi matematici</t>
  </si>
  <si>
    <t>FUNZIONI STRUMENTALI ASSEGNAZIONE</t>
  </si>
  <si>
    <t>INCARICHI SPECIFICI ATA ASSEGNAZIONE</t>
  </si>
  <si>
    <t>Rapporti con il territorio 2 docenti</t>
  </si>
  <si>
    <t>Gestione Supplenze sc. Primaria</t>
  </si>
  <si>
    <t>Referenza orientamento</t>
  </si>
  <si>
    <t>PROGETTI DA PAGARE CON L'AUTONOMIA ALUNNI VOCE 03/02</t>
  </si>
  <si>
    <t>Coordinatori scuola primaria e infanzia</t>
  </si>
  <si>
    <t>ORE</t>
  </si>
  <si>
    <t xml:space="preserve">Coordinamento didattica digitale infanzia </t>
  </si>
  <si>
    <t xml:space="preserve">coordinatore indirizzo  usicale </t>
  </si>
  <si>
    <t>IMP.ORARIO</t>
  </si>
  <si>
    <t>AMMINISTRATIVI</t>
  </si>
  <si>
    <t xml:space="preserve">COLLABORATORI SCOLASTICI </t>
  </si>
  <si>
    <t>ATA                                        FIS 30%</t>
  </si>
  <si>
    <t xml:space="preserve">progetto FAI </t>
  </si>
  <si>
    <t>Assistenza alunni DVA</t>
  </si>
  <si>
    <t xml:space="preserve">Referenza Inclusione </t>
  </si>
  <si>
    <t xml:space="preserve">Gestiome magazzino didattico </t>
  </si>
  <si>
    <t xml:space="preserve">Gestione carrello informatico </t>
  </si>
  <si>
    <t xml:space="preserve">Servizio fotocopie e supporto alla didattica </t>
  </si>
  <si>
    <t xml:space="preserve">assistenza di base e supporto didattico </t>
  </si>
  <si>
    <t xml:space="preserve">referenza visite e viaggi di istruzione </t>
  </si>
  <si>
    <t>referenza progetti comunitari ERASMUS +</t>
  </si>
  <si>
    <t>intensificazione ricostruzione di carriera -gestione passweb</t>
  </si>
  <si>
    <t>FIS INTENSIFICAZIONE</t>
  </si>
  <si>
    <t>Referenza visite e viaggi di istruzione secondaria</t>
  </si>
  <si>
    <t xml:space="preserve">Referenza giochi matematici secondaria </t>
  </si>
  <si>
    <t>intensificazione visite e viaggi di istruzione</t>
  </si>
  <si>
    <t xml:space="preserve">referenza manifestazione ed eventi </t>
  </si>
  <si>
    <t>DOCENTI FIS</t>
  </si>
  <si>
    <t>LORDO STATO</t>
  </si>
  <si>
    <t>1 COLL</t>
  </si>
  <si>
    <t>1COLL</t>
  </si>
  <si>
    <t>Supporto per sorveglianza locale e gestione allarme</t>
  </si>
  <si>
    <t>totale ore</t>
  </si>
  <si>
    <t>importo orario</t>
  </si>
  <si>
    <t>unità di</t>
  </si>
  <si>
    <t>personale</t>
  </si>
  <si>
    <t xml:space="preserve">         Ore</t>
  </si>
  <si>
    <t xml:space="preserve">            Totale</t>
  </si>
  <si>
    <t xml:space="preserve">Resonsabili di plesso </t>
  </si>
  <si>
    <t>murabito</t>
  </si>
  <si>
    <t>ilardo</t>
  </si>
  <si>
    <t>lombardo</t>
  </si>
  <si>
    <t xml:space="preserve">Referenza ed. civica </t>
  </si>
  <si>
    <t>referenza bullismo</t>
  </si>
  <si>
    <t>referente valutazione</t>
  </si>
  <si>
    <t>amministyratore work space</t>
  </si>
  <si>
    <t>PROGETTI PTOF</t>
  </si>
  <si>
    <t xml:space="preserve">Progetto Latino </t>
  </si>
  <si>
    <t>35.00</t>
  </si>
  <si>
    <t xml:space="preserve">progetto lingua Inglese </t>
  </si>
  <si>
    <t>PROPOSTA FIS 23-24</t>
  </si>
  <si>
    <t>FIS+VALORIZZAZIONE</t>
  </si>
  <si>
    <t>SOST DSGA</t>
  </si>
  <si>
    <t>( 15GG)</t>
  </si>
  <si>
    <t>DISPONIBILITA DECURTATA INDENNITA DSGA E SOST DSGA</t>
  </si>
  <si>
    <t>TOTALE DOCENTI + ATA</t>
  </si>
  <si>
    <t>FONDO RISERVA TOTALE</t>
  </si>
  <si>
    <t>FR DOC</t>
  </si>
  <si>
    <t>F.R ATA</t>
  </si>
  <si>
    <t>DOC 70%</t>
  </si>
  <si>
    <t>ATA 30%</t>
  </si>
  <si>
    <t>RISERVA 10%</t>
  </si>
  <si>
    <t>DISPONIBILE AL 31-12-23</t>
  </si>
  <si>
    <t>546,03 (PER DUE DOCENTI)</t>
  </si>
  <si>
    <t>FORFETTARIO</t>
  </si>
  <si>
    <t>NO CONTRATTAZIONE</t>
  </si>
  <si>
    <t>TOTALE SPESO</t>
  </si>
  <si>
    <t>RISERVA</t>
  </si>
  <si>
    <t>DOC+ATA</t>
  </si>
  <si>
    <t>RISERVA DOCENTI</t>
  </si>
  <si>
    <t>INTENSIFICAZIONE</t>
  </si>
  <si>
    <t>MURABITO</t>
  </si>
  <si>
    <t>MAGRI</t>
  </si>
  <si>
    <t>PAPPALARDO</t>
  </si>
  <si>
    <t>LO GIOCO</t>
  </si>
  <si>
    <t>Piccola manutenzione</t>
  </si>
  <si>
    <t>INCARICO AGGIUNTIVO</t>
  </si>
  <si>
    <t>STRAORDINARIO</t>
  </si>
  <si>
    <t>gestione laboratorio espressivo</t>
  </si>
  <si>
    <t>Supporto dsga materiale facile consumo</t>
  </si>
  <si>
    <t xml:space="preserve">Supporto vigilanza servizio  pre scuola </t>
  </si>
  <si>
    <t>MAGRI-LO GIOCO</t>
  </si>
  <si>
    <t>LOMBARDO</t>
  </si>
  <si>
    <t>Supporto attivita amministrative</t>
  </si>
  <si>
    <t>servizi esterni</t>
  </si>
  <si>
    <t>AIELLO-CORRENTI-STELLA</t>
  </si>
  <si>
    <t>Supporto per sost</t>
  </si>
  <si>
    <t>TOTALE UTILIZZATO PER ATA</t>
  </si>
  <si>
    <t xml:space="preserve">referente iNVALSi </t>
  </si>
  <si>
    <t xml:space="preserve">coordinatori classi secindaria </t>
  </si>
  <si>
    <t xml:space="preserve">coordinamento didattico progetto coro </t>
  </si>
  <si>
    <t>Progetto Coro</t>
  </si>
  <si>
    <t xml:space="preserve">Referente progetto sicurezza ed ed alla salute </t>
  </si>
  <si>
    <t xml:space="preserve">progetto </t>
  </si>
  <si>
    <t>TEMPO DETERMINATO</t>
  </si>
  <si>
    <t xml:space="preserve"> Primo collaboratore (sostituzione estiva )</t>
  </si>
  <si>
    <t>2450.00</t>
  </si>
  <si>
    <t>245.00</t>
  </si>
  <si>
    <t>Secondo collaboratore</t>
  </si>
  <si>
    <t>FONDO RISERVA</t>
  </si>
  <si>
    <t>ISTITUTO COMPRENSIVO STATALE “SAN DOMENICO SAVIO”</t>
  </si>
  <si>
    <t>TABELLA AMMONTARE COMPENSI MOF A.S. 2023/24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</si>
</sst>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€&quot;_-;\-* #,##0.00\ &quot;€&quot;_-;_-* &quot;-&quot;??\ &quot;€&quot;_-;_-@_-"/>
    <numFmt numFmtId="164" formatCode="&quot;€&quot;\ #,##0.00;[Red]\-&quot;€&quot;\ #,##0.00"/>
    <numFmt numFmtId="165" formatCode="_-&quot;€&quot;\ * #,##0.00_-;\-&quot;€&quot;\ * #,##0.00_-;_-&quot;€&quot;\ * &quot;-&quot;??_-;_-@_-"/>
    <numFmt numFmtId="166" formatCode="_-[$€-410]\ * #,##0.00_-;\-[$€-410]\ * #,##0.00_-;_-[$€-410]\ * &quot;-&quot;??_-;_-@_-"/>
    <numFmt numFmtId="167" formatCode="#,##0.00_ ;\-#,##0.00\ "/>
    <numFmt numFmtId="168" formatCode="_-* #,##0.00\ [$€-410]_-;\-* #,##0.00\ [$€-410]_-;_-* &quot;-&quot;??\ [$€-410]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11"/>
      <color theme="4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1"/>
      <color theme="4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C000"/>
      <name val="Calibri"/>
      <family val="2"/>
      <scheme val="minor"/>
    </font>
    <font>
      <b/>
      <sz val="12"/>
      <color theme="1"/>
      <name val="Century Gothic"/>
      <family val="2"/>
    </font>
    <font>
      <sz val="10"/>
      <color theme="1"/>
      <name val="Century Gothic"/>
      <family val="2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0" fontId="6" fillId="0" borderId="0"/>
    <xf numFmtId="0" fontId="17" fillId="0" borderId="0" applyNumberFormat="0" applyFill="0" applyBorder="0" applyAlignment="0" applyProtection="0"/>
  </cellStyleXfs>
  <cellXfs count="159">
    <xf numFmtId="0" fontId="0" fillId="0" borderId="0" xfId="0"/>
    <xf numFmtId="165" fontId="0" fillId="0" borderId="0" xfId="1" applyFont="1"/>
    <xf numFmtId="0" fontId="2" fillId="0" borderId="1" xfId="0" applyFont="1" applyBorder="1"/>
    <xf numFmtId="0" fontId="0" fillId="0" borderId="2" xfId="0" applyBorder="1"/>
    <xf numFmtId="166" fontId="0" fillId="0" borderId="3" xfId="1" applyNumberFormat="1" applyFont="1" applyBorder="1" applyAlignment="1"/>
    <xf numFmtId="166" fontId="0" fillId="0" borderId="4" xfId="1" applyNumberFormat="1" applyFont="1" applyBorder="1" applyAlignment="1"/>
    <xf numFmtId="4" fontId="0" fillId="0" borderId="0" xfId="0" applyNumberFormat="1"/>
    <xf numFmtId="0" fontId="0" fillId="0" borderId="7" xfId="0" applyBorder="1"/>
    <xf numFmtId="165" fontId="0" fillId="0" borderId="7" xfId="1" applyFont="1" applyBorder="1"/>
    <xf numFmtId="165" fontId="0" fillId="0" borderId="0" xfId="0" applyNumberFormat="1"/>
    <xf numFmtId="10" fontId="0" fillId="0" borderId="0" xfId="0" applyNumberFormat="1"/>
    <xf numFmtId="0" fontId="0" fillId="0" borderId="7" xfId="0" applyBorder="1" applyAlignment="1">
      <alignment horizontal="center"/>
    </xf>
    <xf numFmtId="2" fontId="0" fillId="0" borderId="0" xfId="0" applyNumberFormat="1"/>
    <xf numFmtId="165" fontId="4" fillId="0" borderId="0" xfId="1" applyFont="1"/>
    <xf numFmtId="0" fontId="2" fillId="0" borderId="0" xfId="0" applyFont="1"/>
    <xf numFmtId="165" fontId="5" fillId="0" borderId="7" xfId="1" applyFont="1" applyBorder="1"/>
    <xf numFmtId="165" fontId="2" fillId="0" borderId="0" xfId="1" applyFont="1"/>
    <xf numFmtId="0" fontId="4" fillId="0" borderId="0" xfId="0" applyFont="1"/>
    <xf numFmtId="0" fontId="5" fillId="0" borderId="7" xfId="0" applyFont="1" applyBorder="1"/>
    <xf numFmtId="165" fontId="0" fillId="0" borderId="0" xfId="1" applyFont="1" applyBorder="1"/>
    <xf numFmtId="0" fontId="0" fillId="0" borderId="8" xfId="0" applyBorder="1"/>
    <xf numFmtId="44" fontId="0" fillId="0" borderId="0" xfId="0" applyNumberFormat="1"/>
    <xf numFmtId="44" fontId="4" fillId="0" borderId="0" xfId="0" applyNumberFormat="1" applyFont="1"/>
    <xf numFmtId="0" fontId="2" fillId="0" borderId="0" xfId="0" applyFont="1" applyAlignment="1">
      <alignment horizontal="right"/>
    </xf>
    <xf numFmtId="0" fontId="4" fillId="0" borderId="7" xfId="0" applyFont="1" applyBorder="1"/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/>
    </xf>
    <xf numFmtId="44" fontId="2" fillId="0" borderId="0" xfId="0" applyNumberFormat="1" applyFont="1"/>
    <xf numFmtId="167" fontId="0" fillId="0" borderId="0" xfId="0" applyNumberFormat="1"/>
    <xf numFmtId="4" fontId="0" fillId="0" borderId="7" xfId="0" applyNumberFormat="1" applyBorder="1"/>
    <xf numFmtId="4" fontId="0" fillId="0" borderId="7" xfId="1" applyNumberFormat="1" applyFont="1" applyBorder="1"/>
    <xf numFmtId="4" fontId="4" fillId="0" borderId="0" xfId="1" applyNumberFormat="1" applyFont="1" applyBorder="1"/>
    <xf numFmtId="4" fontId="0" fillId="0" borderId="0" xfId="1" applyNumberFormat="1" applyFont="1" applyBorder="1"/>
    <xf numFmtId="3" fontId="0" fillId="0" borderId="7" xfId="0" applyNumberFormat="1" applyBorder="1"/>
    <xf numFmtId="0" fontId="5" fillId="0" borderId="0" xfId="0" applyFont="1"/>
    <xf numFmtId="165" fontId="4" fillId="0" borderId="0" xfId="0" applyNumberFormat="1" applyFont="1"/>
    <xf numFmtId="3" fontId="0" fillId="0" borderId="0" xfId="0" applyNumberFormat="1"/>
    <xf numFmtId="4" fontId="2" fillId="0" borderId="0" xfId="0" applyNumberFormat="1" applyFont="1"/>
    <xf numFmtId="165" fontId="1" fillId="0" borderId="0" xfId="1" applyFont="1"/>
    <xf numFmtId="165" fontId="2" fillId="0" borderId="0" xfId="0" applyNumberFormat="1" applyFont="1"/>
    <xf numFmtId="165" fontId="0" fillId="0" borderId="3" xfId="0" applyNumberFormat="1" applyBorder="1"/>
    <xf numFmtId="0" fontId="0" fillId="0" borderId="3" xfId="0" applyBorder="1"/>
    <xf numFmtId="165" fontId="0" fillId="0" borderId="3" xfId="1" applyFont="1" applyBorder="1"/>
    <xf numFmtId="165" fontId="0" fillId="0" borderId="4" xfId="0" applyNumberFormat="1" applyBorder="1"/>
    <xf numFmtId="4" fontId="0" fillId="0" borderId="3" xfId="0" applyNumberFormat="1" applyBorder="1"/>
    <xf numFmtId="4" fontId="0" fillId="0" borderId="6" xfId="0" applyNumberFormat="1" applyBorder="1"/>
    <xf numFmtId="4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165" fontId="0" fillId="0" borderId="6" xfId="0" applyNumberFormat="1" applyBorder="1"/>
    <xf numFmtId="165" fontId="0" fillId="0" borderId="6" xfId="1" applyFont="1" applyBorder="1"/>
    <xf numFmtId="165" fontId="5" fillId="0" borderId="7" xfId="0" applyNumberFormat="1" applyFont="1" applyBorder="1"/>
    <xf numFmtId="44" fontId="0" fillId="0" borderId="7" xfId="0" applyNumberFormat="1" applyBorder="1"/>
    <xf numFmtId="44" fontId="2" fillId="0" borderId="7" xfId="0" applyNumberFormat="1" applyFont="1" applyBorder="1"/>
    <xf numFmtId="165" fontId="4" fillId="0" borderId="0" xfId="1" applyFont="1" applyAlignment="1">
      <alignment horizontal="left"/>
    </xf>
    <xf numFmtId="0" fontId="0" fillId="0" borderId="11" xfId="0" applyBorder="1"/>
    <xf numFmtId="166" fontId="0" fillId="0" borderId="12" xfId="1" applyNumberFormat="1" applyFont="1" applyBorder="1" applyAlignment="1"/>
    <xf numFmtId="166" fontId="2" fillId="0" borderId="12" xfId="1" applyNumberFormat="1" applyFont="1" applyBorder="1" applyAlignment="1"/>
    <xf numFmtId="166" fontId="0" fillId="0" borderId="13" xfId="1" applyNumberFormat="1" applyFont="1" applyBorder="1" applyAlignment="1"/>
    <xf numFmtId="0" fontId="5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2" fillId="0" borderId="7" xfId="0" applyFont="1" applyBorder="1"/>
    <xf numFmtId="164" fontId="0" fillId="0" borderId="2" xfId="0" applyNumberFormat="1" applyBorder="1"/>
    <xf numFmtId="165" fontId="0" fillId="0" borderId="3" xfId="1" applyFont="1" applyBorder="1" applyAlignment="1"/>
    <xf numFmtId="164" fontId="0" fillId="0" borderId="4" xfId="0" applyNumberFormat="1" applyBorder="1"/>
    <xf numFmtId="0" fontId="0" fillId="0" borderId="0" xfId="0" applyAlignment="1">
      <alignment vertical="top" wrapText="1"/>
    </xf>
    <xf numFmtId="164" fontId="4" fillId="0" borderId="0" xfId="0" applyNumberFormat="1" applyFont="1"/>
    <xf numFmtId="165" fontId="0" fillId="0" borderId="0" xfId="1" applyFont="1" applyAlignment="1"/>
    <xf numFmtId="4" fontId="0" fillId="2" borderId="0" xfId="0" applyNumberFormat="1" applyFill="1" applyAlignment="1">
      <alignment horizontal="center" vertical="top" wrapText="1"/>
    </xf>
    <xf numFmtId="0" fontId="2" fillId="2" borderId="0" xfId="0" applyFont="1" applyFill="1"/>
    <xf numFmtId="165" fontId="2" fillId="2" borderId="0" xfId="1" applyFont="1" applyFill="1"/>
    <xf numFmtId="0" fontId="0" fillId="2" borderId="7" xfId="0" applyFill="1" applyBorder="1"/>
    <xf numFmtId="0" fontId="2" fillId="2" borderId="14" xfId="0" applyFont="1" applyFill="1" applyBorder="1"/>
    <xf numFmtId="0" fontId="0" fillId="2" borderId="6" xfId="0" applyFill="1" applyBorder="1" applyAlignment="1">
      <alignment horizontal="center" vertical="center"/>
    </xf>
    <xf numFmtId="0" fontId="7" fillId="2" borderId="9" xfId="2" applyFont="1" applyFill="1" applyBorder="1" applyAlignment="1">
      <alignment horizontal="center"/>
    </xf>
    <xf numFmtId="165" fontId="8" fillId="0" borderId="0" xfId="1" applyFont="1"/>
    <xf numFmtId="165" fontId="9" fillId="0" borderId="0" xfId="0" applyNumberFormat="1" applyFont="1"/>
    <xf numFmtId="4" fontId="10" fillId="0" borderId="0" xfId="0" applyNumberFormat="1" applyFont="1"/>
    <xf numFmtId="0" fontId="11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165" fontId="2" fillId="0" borderId="0" xfId="1" applyFont="1" applyFill="1"/>
    <xf numFmtId="168" fontId="0" fillId="0" borderId="0" xfId="0" applyNumberFormat="1"/>
    <xf numFmtId="164" fontId="0" fillId="2" borderId="0" xfId="0" applyNumberFormat="1" applyFill="1"/>
    <xf numFmtId="168" fontId="4" fillId="0" borderId="0" xfId="0" applyNumberFormat="1" applyFont="1"/>
    <xf numFmtId="0" fontId="13" fillId="0" borderId="0" xfId="0" applyFont="1"/>
    <xf numFmtId="4" fontId="4" fillId="0" borderId="0" xfId="0" applyNumberFormat="1" applyFont="1"/>
    <xf numFmtId="44" fontId="0" fillId="2" borderId="0" xfId="0" applyNumberFormat="1" applyFill="1"/>
    <xf numFmtId="0" fontId="0" fillId="2" borderId="0" xfId="0" applyFill="1"/>
    <xf numFmtId="165" fontId="2" fillId="2" borderId="7" xfId="0" applyNumberFormat="1" applyFont="1" applyFill="1" applyBorder="1"/>
    <xf numFmtId="165" fontId="2" fillId="2" borderId="0" xfId="0" applyNumberFormat="1" applyFont="1" applyFill="1"/>
    <xf numFmtId="165" fontId="0" fillId="2" borderId="0" xfId="0" applyNumberFormat="1" applyFill="1"/>
    <xf numFmtId="4" fontId="2" fillId="2" borderId="0" xfId="0" applyNumberFormat="1" applyFont="1" applyFill="1"/>
    <xf numFmtId="0" fontId="14" fillId="0" borderId="7" xfId="0" applyFont="1" applyBorder="1"/>
    <xf numFmtId="4" fontId="5" fillId="0" borderId="0" xfId="1" applyNumberFormat="1" applyFont="1" applyBorder="1"/>
    <xf numFmtId="4" fontId="0" fillId="3" borderId="0" xfId="0" applyNumberFormat="1" applyFill="1"/>
    <xf numFmtId="0" fontId="0" fillId="3" borderId="0" xfId="0" applyFill="1"/>
    <xf numFmtId="0" fontId="0" fillId="4" borderId="0" xfId="0" applyFill="1"/>
    <xf numFmtId="0" fontId="2" fillId="3" borderId="0" xfId="0" applyFont="1" applyFill="1" applyAlignment="1">
      <alignment horizontal="right"/>
    </xf>
    <xf numFmtId="44" fontId="0" fillId="3" borderId="0" xfId="0" applyNumberFormat="1" applyFill="1"/>
    <xf numFmtId="44" fontId="0" fillId="5" borderId="0" xfId="0" applyNumberFormat="1" applyFill="1"/>
    <xf numFmtId="0" fontId="0" fillId="5" borderId="0" xfId="0" applyFill="1"/>
    <xf numFmtId="0" fontId="0" fillId="6" borderId="0" xfId="0" applyFill="1"/>
    <xf numFmtId="4" fontId="0" fillId="5" borderId="0" xfId="0" applyNumberFormat="1" applyFill="1"/>
    <xf numFmtId="165" fontId="2" fillId="3" borderId="7" xfId="1" applyFont="1" applyFill="1" applyBorder="1"/>
    <xf numFmtId="0" fontId="0" fillId="3" borderId="0" xfId="0" applyFill="1" applyAlignment="1">
      <alignment vertical="top" wrapText="1"/>
    </xf>
    <xf numFmtId="165" fontId="12" fillId="2" borderId="0" xfId="1" applyFont="1" applyFill="1"/>
    <xf numFmtId="44" fontId="0" fillId="4" borderId="0" xfId="0" applyNumberFormat="1" applyFill="1"/>
    <xf numFmtId="4" fontId="0" fillId="3" borderId="7" xfId="0" applyNumberFormat="1" applyFill="1" applyBorder="1"/>
    <xf numFmtId="4" fontId="2" fillId="3" borderId="7" xfId="0" applyNumberFormat="1" applyFont="1" applyFill="1" applyBorder="1"/>
    <xf numFmtId="10" fontId="0" fillId="2" borderId="0" xfId="0" applyNumberFormat="1" applyFill="1"/>
    <xf numFmtId="0" fontId="5" fillId="3" borderId="6" xfId="0" applyFont="1" applyFill="1" applyBorder="1" applyAlignment="1">
      <alignment horizontal="center" vertical="center" wrapText="1"/>
    </xf>
    <xf numFmtId="0" fontId="7" fillId="3" borderId="10" xfId="2" applyFont="1" applyFill="1" applyBorder="1" applyAlignment="1">
      <alignment horizontal="center"/>
    </xf>
    <xf numFmtId="165" fontId="0" fillId="0" borderId="7" xfId="0" applyNumberFormat="1" applyBorder="1"/>
    <xf numFmtId="165" fontId="2" fillId="0" borderId="7" xfId="1" applyFont="1" applyBorder="1"/>
    <xf numFmtId="165" fontId="12" fillId="0" borderId="0" xfId="1" applyFont="1"/>
    <xf numFmtId="0" fontId="0" fillId="0" borderId="6" xfId="0" applyBorder="1" applyAlignment="1">
      <alignment horizontal="center" vertical="center"/>
    </xf>
    <xf numFmtId="165" fontId="0" fillId="0" borderId="0" xfId="1" applyFont="1" applyFill="1"/>
    <xf numFmtId="0" fontId="16" fillId="0" borderId="0" xfId="0" applyFont="1" applyAlignment="1">
      <alignment horizontal="center" vertical="center"/>
    </xf>
    <xf numFmtId="0" fontId="17" fillId="0" borderId="0" xfId="3" applyFill="1"/>
    <xf numFmtId="166" fontId="0" fillId="0" borderId="3" xfId="1" applyNumberFormat="1" applyFont="1" applyFill="1" applyBorder="1" applyAlignment="1"/>
    <xf numFmtId="166" fontId="0" fillId="0" borderId="4" xfId="1" applyNumberFormat="1" applyFont="1" applyFill="1" applyBorder="1" applyAlignment="1"/>
    <xf numFmtId="165" fontId="0" fillId="0" borderId="7" xfId="1" applyFont="1" applyFill="1" applyBorder="1"/>
    <xf numFmtId="165" fontId="2" fillId="0" borderId="7" xfId="1" applyFont="1" applyFill="1" applyBorder="1"/>
    <xf numFmtId="165" fontId="0" fillId="0" borderId="0" xfId="1" applyFont="1" applyFill="1" applyBorder="1"/>
    <xf numFmtId="165" fontId="0" fillId="0" borderId="3" xfId="1" applyFont="1" applyFill="1" applyBorder="1"/>
    <xf numFmtId="4" fontId="0" fillId="0" borderId="0" xfId="0" applyNumberFormat="1" applyAlignment="1">
      <alignment horizontal="center" vertical="top" wrapText="1"/>
    </xf>
    <xf numFmtId="4" fontId="0" fillId="0" borderId="7" xfId="1" applyNumberFormat="1" applyFont="1" applyFill="1" applyBorder="1"/>
    <xf numFmtId="4" fontId="4" fillId="0" borderId="0" xfId="1" applyNumberFormat="1" applyFont="1" applyFill="1" applyBorder="1"/>
    <xf numFmtId="4" fontId="5" fillId="0" borderId="0" xfId="1" applyNumberFormat="1" applyFont="1" applyFill="1" applyBorder="1"/>
    <xf numFmtId="165" fontId="12" fillId="0" borderId="0" xfId="1" applyFont="1" applyFill="1"/>
    <xf numFmtId="4" fontId="2" fillId="0" borderId="7" xfId="0" applyNumberFormat="1" applyFont="1" applyBorder="1"/>
    <xf numFmtId="165" fontId="0" fillId="0" borderId="6" xfId="1" applyFont="1" applyFill="1" applyBorder="1"/>
    <xf numFmtId="165" fontId="5" fillId="0" borderId="7" xfId="1" applyFont="1" applyFill="1" applyBorder="1"/>
    <xf numFmtId="165" fontId="4" fillId="0" borderId="0" xfId="1" applyFont="1" applyFill="1"/>
    <xf numFmtId="165" fontId="0" fillId="0" borderId="0" xfId="1" applyFont="1" applyFill="1" applyAlignment="1"/>
    <xf numFmtId="165" fontId="4" fillId="0" borderId="0" xfId="1" applyFont="1" applyFill="1" applyAlignment="1">
      <alignment horizontal="left"/>
    </xf>
    <xf numFmtId="0" fontId="2" fillId="0" borderId="14" xfId="0" applyFont="1" applyBorder="1"/>
    <xf numFmtId="166" fontId="0" fillId="0" borderId="12" xfId="1" applyNumberFormat="1" applyFont="1" applyFill="1" applyBorder="1" applyAlignment="1"/>
    <xf numFmtId="166" fontId="2" fillId="0" borderId="12" xfId="1" applyNumberFormat="1" applyFont="1" applyFill="1" applyBorder="1" applyAlignment="1"/>
    <xf numFmtId="166" fontId="0" fillId="0" borderId="13" xfId="1" applyNumberFormat="1" applyFont="1" applyFill="1" applyBorder="1" applyAlignment="1"/>
    <xf numFmtId="165" fontId="2" fillId="0" borderId="7" xfId="0" applyNumberFormat="1" applyFont="1" applyBorder="1"/>
    <xf numFmtId="165" fontId="0" fillId="0" borderId="3" xfId="1" applyFont="1" applyFill="1" applyBorder="1" applyAlignment="1"/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7" fillId="0" borderId="9" xfId="2" applyFont="1" applyBorder="1" applyAlignment="1">
      <alignment horizontal="center"/>
    </xf>
    <xf numFmtId="0" fontId="7" fillId="0" borderId="10" xfId="2" applyFont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0" fillId="0" borderId="8" xfId="0" applyBorder="1" applyAlignment="1">
      <alignment horizontal="center" wrapText="1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4" fontId="0" fillId="0" borderId="11" xfId="0" applyNumberFormat="1" applyBorder="1" applyAlignment="1">
      <alignment horizontal="right"/>
    </xf>
    <xf numFmtId="4" fontId="0" fillId="0" borderId="12" xfId="0" applyNumberFormat="1" applyBorder="1" applyAlignment="1">
      <alignment horizontal="right"/>
    </xf>
    <xf numFmtId="4" fontId="0" fillId="0" borderId="13" xfId="0" applyNumberFormat="1" applyBorder="1" applyAlignment="1">
      <alignment horizontal="right"/>
    </xf>
    <xf numFmtId="0" fontId="15" fillId="0" borderId="0" xfId="0" applyFont="1" applyAlignment="1">
      <alignment horizontal="center" vertical="center"/>
    </xf>
  </cellXfs>
  <cellStyles count="4">
    <cellStyle name="Collegamento ipertestuale" xfId="3" builtinId="8"/>
    <cellStyle name="Normale" xfId="0" builtinId="0"/>
    <cellStyle name="Normale 7" xfId="2" xr:uid="{00000000-0005-0000-0000-000001000000}"/>
    <cellStyle name="Valuta" xfId="1" builtin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552450</xdr:colOff>
      <xdr:row>1</xdr:row>
      <xdr:rowOff>95250</xdr:rowOff>
    </xdr:from>
    <xdr:to>
      <xdr:col>3</xdr:col>
      <xdr:colOff>152400</xdr:colOff>
      <xdr:row>3</xdr:row>
      <xdr:rowOff>123825</xdr:rowOff>
    </xdr:to>
    <xdr:pic>
      <xdr:nvPicPr>
        <xdr:cNvPr id="2" name="Immagine 1" descr="http://upload.wikimedia.org/wikipedia/it/e/e2/Italia-Stemma.png">
          <a:extLst>
            <a:ext uri="{FF2B5EF4-FFF2-40B4-BE49-F238E27FC236}">
              <a16:creationId xmlns:a16="http://schemas.microsoft.com/office/drawing/2014/main" id="{40E20558-FF9A-0306-1A40-406CC60E9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43450" y="285750"/>
          <a:ext cx="400050" cy="409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24"/>
  <sheetViews>
    <sheetView workbookViewId="0">
      <selection sqref="A1:XFD1048576"/>
    </sheetView>
  </sheetViews>
  <sheetFormatPr defaultColWidth="8.85546875" defaultRowHeight="15" x14ac:dyDescent="0.25"/>
  <cols>
    <col min="1" max="1" width="50.42578125" customWidth="1"/>
    <col min="2" max="2" width="12.42578125" customWidth="1"/>
    <col min="3" max="3" width="12" bestFit="1" customWidth="1"/>
    <col min="4" max="4" width="12.85546875" customWidth="1"/>
    <col min="5" max="5" width="14.7109375" bestFit="1" customWidth="1"/>
    <col min="6" max="6" width="17.140625" customWidth="1"/>
    <col min="7" max="7" width="12" bestFit="1" customWidth="1"/>
    <col min="8" max="8" width="14.7109375" customWidth="1"/>
    <col min="9" max="9" width="12" bestFit="1" customWidth="1"/>
    <col min="10" max="10" width="14.28515625" bestFit="1" customWidth="1"/>
    <col min="11" max="11" width="11" bestFit="1" customWidth="1"/>
    <col min="12" max="12" width="12" bestFit="1" customWidth="1"/>
    <col min="13" max="13" width="11" bestFit="1" customWidth="1"/>
    <col min="14" max="14" width="11" customWidth="1"/>
  </cols>
  <sheetData>
    <row r="1" spans="1:13" x14ac:dyDescent="0.25">
      <c r="B1" t="s">
        <v>0</v>
      </c>
    </row>
    <row r="2" spans="1:13" x14ac:dyDescent="0.25">
      <c r="B2" t="s">
        <v>1</v>
      </c>
    </row>
    <row r="3" spans="1:13" x14ac:dyDescent="0.25">
      <c r="A3" t="s">
        <v>72</v>
      </c>
    </row>
    <row r="4" spans="1:13" x14ac:dyDescent="0.25">
      <c r="B4" t="s">
        <v>73</v>
      </c>
      <c r="I4" s="9"/>
    </row>
    <row r="5" spans="1:13" x14ac:dyDescent="0.25">
      <c r="A5" t="s">
        <v>2</v>
      </c>
      <c r="B5" s="1">
        <v>40131.629999999997</v>
      </c>
      <c r="C5" s="1"/>
      <c r="E5" s="9"/>
    </row>
    <row r="6" spans="1:13" x14ac:dyDescent="0.25">
      <c r="A6" t="s">
        <v>3</v>
      </c>
      <c r="B6" s="36">
        <v>3210</v>
      </c>
      <c r="D6" s="36" t="s">
        <v>74</v>
      </c>
      <c r="E6">
        <v>239.25</v>
      </c>
      <c r="F6" t="s">
        <v>75</v>
      </c>
    </row>
    <row r="7" spans="1:13" x14ac:dyDescent="0.25">
      <c r="B7" s="36"/>
      <c r="D7" s="36"/>
      <c r="E7" s="1"/>
    </row>
    <row r="8" spans="1:13" x14ac:dyDescent="0.25">
      <c r="A8" s="23"/>
      <c r="B8" s="38"/>
      <c r="C8" s="6"/>
      <c r="E8" s="39"/>
      <c r="G8" s="21"/>
    </row>
    <row r="9" spans="1:13" x14ac:dyDescent="0.25">
      <c r="A9" s="23" t="s">
        <v>76</v>
      </c>
      <c r="B9" s="79"/>
      <c r="C9" s="93">
        <v>36651.480000000003</v>
      </c>
      <c r="E9" s="9"/>
      <c r="G9" s="21"/>
    </row>
    <row r="10" spans="1:13" x14ac:dyDescent="0.25">
      <c r="A10" s="23"/>
      <c r="B10" s="16"/>
      <c r="C10" s="6"/>
      <c r="E10" s="9"/>
      <c r="G10" s="37"/>
      <c r="H10" s="100" t="s">
        <v>81</v>
      </c>
      <c r="I10" s="38"/>
      <c r="J10" s="94" t="s">
        <v>83</v>
      </c>
      <c r="K10" s="21"/>
      <c r="L10" s="94" t="s">
        <v>84</v>
      </c>
      <c r="M10" s="94"/>
    </row>
    <row r="11" spans="1:13" x14ac:dyDescent="0.25">
      <c r="A11" s="78"/>
      <c r="B11" s="16"/>
      <c r="C11" s="6"/>
      <c r="D11" s="151"/>
      <c r="E11" s="151"/>
      <c r="F11" s="151"/>
      <c r="G11" s="37"/>
      <c r="H11" s="38">
        <v>25656.36</v>
      </c>
      <c r="J11">
        <v>2565.64</v>
      </c>
      <c r="L11" s="98">
        <f>H11-J11</f>
        <v>23090.720000000001</v>
      </c>
    </row>
    <row r="12" spans="1:13" x14ac:dyDescent="0.25">
      <c r="A12" s="77"/>
      <c r="B12" s="38"/>
      <c r="C12" s="21">
        <f xml:space="preserve"> B12*10%</f>
        <v>0</v>
      </c>
      <c r="D12" s="76"/>
      <c r="E12" s="9"/>
      <c r="F12" s="21">
        <f>E12*10%</f>
        <v>0</v>
      </c>
      <c r="G12" s="37"/>
      <c r="I12" s="9"/>
    </row>
    <row r="13" spans="1:13" x14ac:dyDescent="0.25">
      <c r="A13" s="59"/>
      <c r="B13" s="38"/>
      <c r="C13" s="6" t="s">
        <v>79</v>
      </c>
      <c r="D13" s="26"/>
      <c r="E13" s="1"/>
      <c r="F13" t="s">
        <v>80</v>
      </c>
      <c r="G13" s="37"/>
      <c r="H13" s="100" t="s">
        <v>82</v>
      </c>
      <c r="J13" s="94" t="s">
        <v>83</v>
      </c>
      <c r="L13" s="94" t="s">
        <v>84</v>
      </c>
      <c r="M13" s="94"/>
    </row>
    <row r="14" spans="1:13" x14ac:dyDescent="0.25">
      <c r="A14" s="96" t="s">
        <v>77</v>
      </c>
      <c r="B14" s="74">
        <v>36651.480000000003</v>
      </c>
      <c r="C14" s="6"/>
      <c r="D14" s="21"/>
      <c r="E14" s="75"/>
      <c r="G14" s="37"/>
      <c r="H14">
        <v>10995.44</v>
      </c>
      <c r="J14">
        <f>H14*10%</f>
        <v>1099.5440000000001</v>
      </c>
      <c r="L14" s="99">
        <f>H14-J14</f>
        <v>9895.8960000000006</v>
      </c>
    </row>
    <row r="15" spans="1:13" x14ac:dyDescent="0.25">
      <c r="A15" s="23"/>
      <c r="B15" s="16"/>
      <c r="C15" s="6"/>
      <c r="D15" s="21"/>
      <c r="E15" s="9"/>
    </row>
    <row r="16" spans="1:13" ht="15.75" thickBot="1" x14ac:dyDescent="0.3"/>
    <row r="17" spans="1:10" x14ac:dyDescent="0.25">
      <c r="A17" s="2" t="s">
        <v>49</v>
      </c>
      <c r="B17" s="3"/>
      <c r="C17" s="21"/>
      <c r="D17" s="98">
        <v>23090.720000000001</v>
      </c>
      <c r="E17" s="4"/>
      <c r="F17" s="5"/>
      <c r="H17" s="94" t="s">
        <v>78</v>
      </c>
      <c r="I17" s="93"/>
      <c r="J17" s="94" t="s">
        <v>90</v>
      </c>
    </row>
    <row r="18" spans="1:10" ht="15" customHeight="1" x14ac:dyDescent="0.25">
      <c r="A18" s="25" t="s">
        <v>4</v>
      </c>
      <c r="B18" s="145" t="s">
        <v>5</v>
      </c>
      <c r="C18" s="147" t="s">
        <v>6</v>
      </c>
      <c r="D18" s="145" t="s">
        <v>7</v>
      </c>
      <c r="E18" s="149" t="s">
        <v>8</v>
      </c>
      <c r="F18" s="145" t="s">
        <v>9</v>
      </c>
      <c r="H18" s="95">
        <v>3665.15</v>
      </c>
    </row>
    <row r="19" spans="1:10" x14ac:dyDescent="0.25">
      <c r="A19" s="72" t="s">
        <v>13</v>
      </c>
      <c r="B19" s="146"/>
      <c r="C19" s="148"/>
      <c r="D19" s="146"/>
      <c r="E19" s="150"/>
      <c r="F19" s="146"/>
    </row>
    <row r="20" spans="1:10" x14ac:dyDescent="0.25">
      <c r="A20" s="7" t="s">
        <v>117</v>
      </c>
      <c r="B20" s="7">
        <v>140</v>
      </c>
      <c r="C20" s="7">
        <v>1</v>
      </c>
      <c r="D20" s="7">
        <f t="shared" ref="D20:D46" si="0">B20*C20</f>
        <v>140</v>
      </c>
      <c r="E20" s="8">
        <v>17.5</v>
      </c>
      <c r="F20" s="8" t="s">
        <v>118</v>
      </c>
      <c r="H20" s="21" t="s">
        <v>119</v>
      </c>
      <c r="J20" s="12"/>
    </row>
    <row r="21" spans="1:10" x14ac:dyDescent="0.25">
      <c r="A21" s="7" t="s">
        <v>120</v>
      </c>
      <c r="B21" s="7">
        <v>90</v>
      </c>
      <c r="C21" s="7">
        <v>1</v>
      </c>
      <c r="D21" s="7">
        <f t="shared" si="0"/>
        <v>90</v>
      </c>
      <c r="E21" s="8">
        <v>17.5</v>
      </c>
      <c r="F21" s="8">
        <f>D21*E21</f>
        <v>1575</v>
      </c>
      <c r="H21" s="21">
        <f t="shared" ref="H21:H65" si="1">F21*10%</f>
        <v>157.5</v>
      </c>
    </row>
    <row r="22" spans="1:10" x14ac:dyDescent="0.25">
      <c r="A22" s="7" t="s">
        <v>60</v>
      </c>
      <c r="B22" s="7">
        <v>10</v>
      </c>
      <c r="C22" s="7">
        <v>3</v>
      </c>
      <c r="D22" s="7">
        <f t="shared" si="0"/>
        <v>30</v>
      </c>
      <c r="E22" s="8">
        <v>17.5</v>
      </c>
      <c r="F22" s="8">
        <f t="shared" ref="F22:F64" si="2">D22*E22</f>
        <v>525</v>
      </c>
      <c r="H22" s="21">
        <f t="shared" si="1"/>
        <v>52.5</v>
      </c>
    </row>
    <row r="23" spans="1:10" x14ac:dyDescent="0.25">
      <c r="A23" s="7" t="s">
        <v>29</v>
      </c>
      <c r="B23" s="7">
        <v>8</v>
      </c>
      <c r="C23" s="7">
        <v>1</v>
      </c>
      <c r="D23" s="7">
        <f t="shared" si="0"/>
        <v>8</v>
      </c>
      <c r="E23" s="8">
        <v>17.5</v>
      </c>
      <c r="F23" s="8">
        <f t="shared" si="2"/>
        <v>140</v>
      </c>
      <c r="G23" s="34"/>
      <c r="H23" s="21">
        <f t="shared" si="1"/>
        <v>14</v>
      </c>
    </row>
    <row r="24" spans="1:10" x14ac:dyDescent="0.25">
      <c r="A24" s="7" t="s">
        <v>26</v>
      </c>
      <c r="B24" s="7">
        <v>30</v>
      </c>
      <c r="C24" s="7">
        <v>2</v>
      </c>
      <c r="D24" s="7">
        <f t="shared" si="0"/>
        <v>60</v>
      </c>
      <c r="E24" s="8">
        <v>17.5</v>
      </c>
      <c r="F24" s="8">
        <f t="shared" si="2"/>
        <v>1050</v>
      </c>
      <c r="H24" s="21">
        <f t="shared" si="1"/>
        <v>105</v>
      </c>
    </row>
    <row r="25" spans="1:10" x14ac:dyDescent="0.25">
      <c r="A25" s="7" t="s">
        <v>23</v>
      </c>
      <c r="B25" s="7">
        <v>30</v>
      </c>
      <c r="C25" s="7">
        <v>1</v>
      </c>
      <c r="D25" s="7">
        <f t="shared" si="0"/>
        <v>30</v>
      </c>
      <c r="E25" s="8">
        <v>17.5</v>
      </c>
      <c r="F25" s="8">
        <f t="shared" si="2"/>
        <v>525</v>
      </c>
      <c r="H25" s="21">
        <f t="shared" si="1"/>
        <v>52.5</v>
      </c>
    </row>
    <row r="26" spans="1:10" x14ac:dyDescent="0.25">
      <c r="A26" s="7" t="s">
        <v>36</v>
      </c>
      <c r="B26" s="18">
        <v>50</v>
      </c>
      <c r="C26" s="7">
        <v>1</v>
      </c>
      <c r="D26" s="7">
        <f t="shared" si="0"/>
        <v>50</v>
      </c>
      <c r="E26" s="8">
        <v>17.5</v>
      </c>
      <c r="F26" s="8">
        <f t="shared" si="2"/>
        <v>875</v>
      </c>
      <c r="G26" s="34"/>
      <c r="H26" s="21">
        <f t="shared" si="1"/>
        <v>87.5</v>
      </c>
    </row>
    <row r="27" spans="1:10" x14ac:dyDescent="0.25">
      <c r="A27" s="7" t="s">
        <v>45</v>
      </c>
      <c r="B27" s="18">
        <v>30</v>
      </c>
      <c r="C27" s="7">
        <v>1</v>
      </c>
      <c r="D27" s="7">
        <f t="shared" si="0"/>
        <v>30</v>
      </c>
      <c r="E27" s="8">
        <v>17.5</v>
      </c>
      <c r="F27" s="8">
        <f t="shared" si="2"/>
        <v>525</v>
      </c>
      <c r="G27" s="34"/>
      <c r="H27" s="21">
        <f t="shared" si="1"/>
        <v>52.5</v>
      </c>
    </row>
    <row r="28" spans="1:10" x14ac:dyDescent="0.25">
      <c r="A28" s="7" t="s">
        <v>41</v>
      </c>
      <c r="B28" s="7">
        <v>30</v>
      </c>
      <c r="C28" s="7">
        <v>1</v>
      </c>
      <c r="D28" s="7">
        <f t="shared" si="0"/>
        <v>30</v>
      </c>
      <c r="E28" s="8">
        <v>17.5</v>
      </c>
      <c r="F28" s="8">
        <v>525</v>
      </c>
      <c r="G28" s="34"/>
      <c r="H28" s="21">
        <f t="shared" si="1"/>
        <v>52.5</v>
      </c>
      <c r="J28" s="85"/>
    </row>
    <row r="29" spans="1:10" x14ac:dyDescent="0.25">
      <c r="A29" s="7" t="s">
        <v>24</v>
      </c>
      <c r="B29" s="7">
        <v>30</v>
      </c>
      <c r="C29" s="7">
        <v>1</v>
      </c>
      <c r="D29" s="7">
        <f t="shared" si="0"/>
        <v>30</v>
      </c>
      <c r="E29" s="8">
        <v>17.5</v>
      </c>
      <c r="F29" s="8">
        <f t="shared" si="2"/>
        <v>525</v>
      </c>
      <c r="G29" s="34"/>
      <c r="H29" s="21">
        <f t="shared" si="1"/>
        <v>52.5</v>
      </c>
    </row>
    <row r="30" spans="1:10" x14ac:dyDescent="0.25">
      <c r="A30" s="7" t="s">
        <v>16</v>
      </c>
      <c r="B30" s="7">
        <v>30</v>
      </c>
      <c r="C30" s="7">
        <v>2</v>
      </c>
      <c r="D30" s="7">
        <f t="shared" si="0"/>
        <v>60</v>
      </c>
      <c r="E30" s="8">
        <v>17.5</v>
      </c>
      <c r="F30" s="8">
        <f t="shared" si="2"/>
        <v>1050</v>
      </c>
      <c r="G30" s="34"/>
      <c r="H30" s="21">
        <f t="shared" si="1"/>
        <v>105</v>
      </c>
    </row>
    <row r="31" spans="1:10" x14ac:dyDescent="0.25">
      <c r="A31" s="18" t="s">
        <v>17</v>
      </c>
      <c r="B31" s="7">
        <v>30</v>
      </c>
      <c r="C31" s="7">
        <v>1</v>
      </c>
      <c r="D31" s="7">
        <f t="shared" si="0"/>
        <v>30</v>
      </c>
      <c r="E31" s="8">
        <v>17.5</v>
      </c>
      <c r="F31" s="8">
        <f t="shared" si="2"/>
        <v>525</v>
      </c>
      <c r="G31" s="34"/>
      <c r="H31" s="21">
        <f t="shared" si="1"/>
        <v>52.5</v>
      </c>
    </row>
    <row r="32" spans="1:10" x14ac:dyDescent="0.25">
      <c r="A32" s="7" t="s">
        <v>18</v>
      </c>
      <c r="B32" s="7">
        <v>30</v>
      </c>
      <c r="C32" s="7">
        <v>1</v>
      </c>
      <c r="D32" s="7">
        <f t="shared" si="0"/>
        <v>30</v>
      </c>
      <c r="E32" s="8">
        <v>17.5</v>
      </c>
      <c r="F32" s="8">
        <f t="shared" si="2"/>
        <v>525</v>
      </c>
      <c r="G32" s="34"/>
      <c r="H32" s="21">
        <f t="shared" si="1"/>
        <v>52.5</v>
      </c>
    </row>
    <row r="33" spans="1:12" x14ac:dyDescent="0.25">
      <c r="A33" s="7" t="s">
        <v>42</v>
      </c>
      <c r="B33" s="7">
        <v>30</v>
      </c>
      <c r="C33" s="7">
        <v>2</v>
      </c>
      <c r="D33" s="7">
        <f t="shared" si="0"/>
        <v>60</v>
      </c>
      <c r="E33" s="8">
        <v>17.5</v>
      </c>
      <c r="F33" s="8">
        <f t="shared" ref="F33:F46" si="3">D33*E33</f>
        <v>1050</v>
      </c>
      <c r="G33" s="34"/>
      <c r="H33" s="21">
        <f t="shared" si="1"/>
        <v>105</v>
      </c>
    </row>
    <row r="34" spans="1:12" x14ac:dyDescent="0.25">
      <c r="A34" s="7" t="s">
        <v>28</v>
      </c>
      <c r="B34" s="7">
        <v>30</v>
      </c>
      <c r="C34" s="7">
        <v>1</v>
      </c>
      <c r="D34" s="7">
        <f t="shared" si="0"/>
        <v>30</v>
      </c>
      <c r="E34" s="8">
        <v>17.5</v>
      </c>
      <c r="F34" s="8">
        <f t="shared" si="3"/>
        <v>525</v>
      </c>
      <c r="G34" s="34"/>
      <c r="H34" s="21">
        <f t="shared" si="1"/>
        <v>52.5</v>
      </c>
    </row>
    <row r="35" spans="1:12" x14ac:dyDescent="0.25">
      <c r="A35" s="20" t="s">
        <v>64</v>
      </c>
      <c r="B35" s="20">
        <v>30</v>
      </c>
      <c r="C35" s="20">
        <v>1</v>
      </c>
      <c r="D35" s="20">
        <f t="shared" si="0"/>
        <v>30</v>
      </c>
      <c r="E35" s="8">
        <v>17.5</v>
      </c>
      <c r="F35" s="8">
        <f t="shared" si="3"/>
        <v>525</v>
      </c>
      <c r="G35" s="34"/>
      <c r="H35" s="21">
        <f t="shared" si="1"/>
        <v>52.5</v>
      </c>
    </row>
    <row r="36" spans="1:12" x14ac:dyDescent="0.25">
      <c r="A36" s="7" t="s">
        <v>66</v>
      </c>
      <c r="B36" s="7">
        <v>30</v>
      </c>
      <c r="C36" s="7">
        <v>1</v>
      </c>
      <c r="D36" s="7">
        <f t="shared" si="0"/>
        <v>30</v>
      </c>
      <c r="E36" s="8">
        <v>17.5</v>
      </c>
      <c r="F36" s="8">
        <f t="shared" si="3"/>
        <v>525</v>
      </c>
      <c r="G36" s="34"/>
      <c r="H36" s="21">
        <f t="shared" si="1"/>
        <v>52.5</v>
      </c>
    </row>
    <row r="37" spans="1:12" x14ac:dyDescent="0.25">
      <c r="A37" s="7" t="s">
        <v>110</v>
      </c>
      <c r="B37" s="7">
        <v>30</v>
      </c>
      <c r="C37" s="7">
        <v>1</v>
      </c>
      <c r="D37" s="7">
        <f t="shared" si="0"/>
        <v>30</v>
      </c>
      <c r="E37" s="8">
        <v>17.5</v>
      </c>
      <c r="F37" s="8">
        <f t="shared" si="3"/>
        <v>525</v>
      </c>
      <c r="G37" s="34"/>
      <c r="H37" s="21">
        <f t="shared" si="1"/>
        <v>52.5</v>
      </c>
    </row>
    <row r="38" spans="1:12" x14ac:dyDescent="0.25">
      <c r="A38" s="7" t="s">
        <v>46</v>
      </c>
      <c r="B38" s="7">
        <v>30</v>
      </c>
      <c r="C38" s="7">
        <v>1</v>
      </c>
      <c r="D38" s="7">
        <f t="shared" si="0"/>
        <v>30</v>
      </c>
      <c r="E38" s="8">
        <v>17.5</v>
      </c>
      <c r="F38" s="8">
        <f t="shared" si="3"/>
        <v>525</v>
      </c>
      <c r="G38" s="34"/>
      <c r="H38" s="21">
        <f t="shared" si="1"/>
        <v>52.5</v>
      </c>
    </row>
    <row r="39" spans="1:12" x14ac:dyDescent="0.25">
      <c r="A39" s="7" t="s">
        <v>19</v>
      </c>
      <c r="B39" s="7">
        <v>30</v>
      </c>
      <c r="C39" s="7">
        <v>2</v>
      </c>
      <c r="D39" s="7">
        <f t="shared" si="0"/>
        <v>60</v>
      </c>
      <c r="E39" s="8">
        <v>17.5</v>
      </c>
      <c r="F39" s="8">
        <f t="shared" si="3"/>
        <v>1050</v>
      </c>
      <c r="G39" s="34"/>
      <c r="H39" s="21">
        <f t="shared" si="1"/>
        <v>105</v>
      </c>
    </row>
    <row r="40" spans="1:12" x14ac:dyDescent="0.25">
      <c r="A40" s="7" t="s">
        <v>67</v>
      </c>
      <c r="B40" s="7">
        <v>30</v>
      </c>
      <c r="C40" s="7">
        <v>2</v>
      </c>
      <c r="D40" s="7">
        <f t="shared" si="0"/>
        <v>60</v>
      </c>
      <c r="E40" s="8">
        <v>17.5</v>
      </c>
      <c r="F40" s="8">
        <f t="shared" si="3"/>
        <v>1050</v>
      </c>
      <c r="G40" s="34"/>
      <c r="H40" s="21">
        <f t="shared" si="1"/>
        <v>105</v>
      </c>
    </row>
    <row r="41" spans="1:12" x14ac:dyDescent="0.25">
      <c r="A41" s="7" t="s">
        <v>48</v>
      </c>
      <c r="B41" s="7">
        <v>30</v>
      </c>
      <c r="C41" s="7">
        <v>2</v>
      </c>
      <c r="D41" s="7">
        <f t="shared" si="0"/>
        <v>60</v>
      </c>
      <c r="E41" s="8">
        <v>17.5</v>
      </c>
      <c r="F41" s="8">
        <f t="shared" si="3"/>
        <v>1050</v>
      </c>
      <c r="G41" s="34"/>
      <c r="H41" s="21">
        <f t="shared" si="1"/>
        <v>105</v>
      </c>
    </row>
    <row r="42" spans="1:12" x14ac:dyDescent="0.25">
      <c r="A42" s="7" t="s">
        <v>65</v>
      </c>
      <c r="B42" s="7">
        <v>30</v>
      </c>
      <c r="C42" s="7">
        <v>1</v>
      </c>
      <c r="D42" s="7">
        <f t="shared" si="0"/>
        <v>30</v>
      </c>
      <c r="E42" s="8">
        <v>17.5</v>
      </c>
      <c r="F42" s="8">
        <f t="shared" si="3"/>
        <v>525</v>
      </c>
      <c r="G42" s="34"/>
      <c r="H42" s="21">
        <f t="shared" si="1"/>
        <v>52.5</v>
      </c>
    </row>
    <row r="43" spans="1:12" x14ac:dyDescent="0.25">
      <c r="A43" s="7" t="s">
        <v>111</v>
      </c>
      <c r="B43" s="7">
        <v>15</v>
      </c>
      <c r="C43" s="7">
        <v>9</v>
      </c>
      <c r="D43" s="7">
        <f t="shared" si="0"/>
        <v>135</v>
      </c>
      <c r="E43" s="8">
        <v>17.5</v>
      </c>
      <c r="F43" s="8">
        <f t="shared" si="3"/>
        <v>2362.5</v>
      </c>
      <c r="G43" s="34"/>
      <c r="H43" s="21">
        <f t="shared" si="1"/>
        <v>236.25</v>
      </c>
    </row>
    <row r="44" spans="1:12" x14ac:dyDescent="0.25">
      <c r="A44" s="7" t="s">
        <v>112</v>
      </c>
      <c r="B44" s="7">
        <v>20</v>
      </c>
      <c r="C44" s="7">
        <v>1</v>
      </c>
      <c r="D44" s="7">
        <f t="shared" si="0"/>
        <v>20</v>
      </c>
      <c r="E44" s="8">
        <v>17.5</v>
      </c>
      <c r="F44" s="8">
        <f t="shared" si="3"/>
        <v>350</v>
      </c>
      <c r="G44" s="34"/>
      <c r="H44" s="21">
        <f t="shared" si="1"/>
        <v>35</v>
      </c>
    </row>
    <row r="45" spans="1:12" x14ac:dyDescent="0.25">
      <c r="A45" s="7"/>
      <c r="B45" s="7"/>
      <c r="C45" s="7">
        <v>1</v>
      </c>
      <c r="D45" s="7">
        <f t="shared" si="0"/>
        <v>0</v>
      </c>
      <c r="E45" s="8">
        <v>17.5</v>
      </c>
      <c r="F45" s="8">
        <f t="shared" si="3"/>
        <v>0</v>
      </c>
      <c r="G45" s="34"/>
      <c r="H45" s="21">
        <f t="shared" si="1"/>
        <v>0</v>
      </c>
    </row>
    <row r="46" spans="1:12" x14ac:dyDescent="0.25">
      <c r="A46" s="7" t="s">
        <v>114</v>
      </c>
      <c r="B46" s="7">
        <v>30</v>
      </c>
      <c r="C46" s="7">
        <v>1</v>
      </c>
      <c r="D46" s="7">
        <f t="shared" si="0"/>
        <v>30</v>
      </c>
      <c r="E46" s="8">
        <v>17.5</v>
      </c>
      <c r="F46" s="8">
        <f t="shared" si="3"/>
        <v>525</v>
      </c>
      <c r="H46" s="21">
        <f t="shared" si="1"/>
        <v>52.5</v>
      </c>
    </row>
    <row r="47" spans="1:12" x14ac:dyDescent="0.25">
      <c r="A47" s="7" t="s">
        <v>10</v>
      </c>
      <c r="B47" s="7"/>
      <c r="C47" s="7"/>
      <c r="D47" s="7"/>
      <c r="E47" s="8"/>
      <c r="F47" s="102">
        <f>SUM(F20:F46)</f>
        <v>18952.5</v>
      </c>
      <c r="G47" s="22"/>
      <c r="H47" s="105">
        <f t="shared" si="1"/>
        <v>1895.25</v>
      </c>
      <c r="I47" t="s">
        <v>91</v>
      </c>
      <c r="L47" s="21"/>
    </row>
    <row r="48" spans="1:12" x14ac:dyDescent="0.25">
      <c r="E48" s="19"/>
      <c r="F48" s="19"/>
      <c r="G48" s="46"/>
      <c r="H48" s="21"/>
    </row>
    <row r="49" spans="1:12" x14ac:dyDescent="0.25">
      <c r="B49" s="9"/>
      <c r="E49" s="19"/>
      <c r="F49" s="9"/>
      <c r="G49" s="35"/>
      <c r="H49" s="21"/>
      <c r="J49" s="10"/>
    </row>
    <row r="50" spans="1:12" x14ac:dyDescent="0.25">
      <c r="A50" s="3"/>
      <c r="B50" s="40"/>
      <c r="C50" s="41"/>
      <c r="D50" s="44"/>
      <c r="E50" s="42"/>
      <c r="F50" s="43"/>
      <c r="G50" s="35"/>
      <c r="H50" s="21"/>
      <c r="J50" s="10"/>
    </row>
    <row r="51" spans="1:12" ht="15" customHeight="1" x14ac:dyDescent="0.25">
      <c r="B51" s="45"/>
      <c r="C51" s="152" t="s">
        <v>6</v>
      </c>
      <c r="D51" s="153" t="s">
        <v>7</v>
      </c>
      <c r="E51" s="154" t="s">
        <v>8</v>
      </c>
      <c r="F51" s="153" t="s">
        <v>9</v>
      </c>
      <c r="H51" s="21"/>
      <c r="J51" s="10"/>
    </row>
    <row r="52" spans="1:12" ht="31.5" customHeight="1" x14ac:dyDescent="0.25">
      <c r="A52" s="67"/>
      <c r="B52" s="26" t="s">
        <v>27</v>
      </c>
      <c r="C52" s="148"/>
      <c r="D52" s="146"/>
      <c r="E52" s="150"/>
      <c r="F52" s="146"/>
      <c r="H52" s="21"/>
      <c r="J52" s="10"/>
    </row>
    <row r="53" spans="1:12" x14ac:dyDescent="0.25">
      <c r="A53" s="29"/>
      <c r="B53" s="29"/>
      <c r="C53" s="33"/>
      <c r="D53" s="29"/>
      <c r="E53" s="30"/>
      <c r="F53" s="30"/>
      <c r="H53" s="21"/>
      <c r="J53" s="10"/>
    </row>
    <row r="54" spans="1:12" x14ac:dyDescent="0.25">
      <c r="A54" s="29"/>
      <c r="B54" s="29"/>
      <c r="C54" s="33"/>
      <c r="D54" s="29"/>
      <c r="E54" s="30"/>
      <c r="F54" s="30"/>
      <c r="H54" s="21"/>
      <c r="J54" s="10"/>
    </row>
    <row r="55" spans="1:12" x14ac:dyDescent="0.25">
      <c r="A55" s="24"/>
      <c r="B55" s="91"/>
      <c r="C55" s="33"/>
      <c r="D55" s="7"/>
      <c r="E55" s="8"/>
      <c r="F55" s="112"/>
      <c r="H55" s="21"/>
      <c r="J55" s="10"/>
    </row>
    <row r="56" spans="1:12" x14ac:dyDescent="0.25">
      <c r="A56" s="155"/>
      <c r="B56" s="156"/>
      <c r="C56" s="156"/>
      <c r="D56" s="156"/>
      <c r="E56" s="157"/>
      <c r="F56" s="90"/>
      <c r="G56" s="84"/>
      <c r="H56" s="21"/>
      <c r="I56" s="6"/>
      <c r="J56" s="10"/>
    </row>
    <row r="57" spans="1:12" x14ac:dyDescent="0.25">
      <c r="A57" s="37" t="s">
        <v>68</v>
      </c>
      <c r="B57" s="6"/>
      <c r="C57" s="6"/>
      <c r="D57" s="6"/>
      <c r="E57" s="6"/>
      <c r="F57" s="31"/>
      <c r="G57" s="46"/>
      <c r="H57" s="21"/>
      <c r="J57" s="10"/>
    </row>
    <row r="58" spans="1:12" x14ac:dyDescent="0.25">
      <c r="A58" s="6" t="s">
        <v>69</v>
      </c>
      <c r="B58" s="6">
        <v>20</v>
      </c>
      <c r="C58" s="6">
        <v>2</v>
      </c>
      <c r="D58" s="6">
        <v>40</v>
      </c>
      <c r="E58" s="92" t="s">
        <v>70</v>
      </c>
      <c r="F58" s="113">
        <v>1400</v>
      </c>
      <c r="G58" s="28"/>
      <c r="H58" s="21">
        <f t="shared" si="1"/>
        <v>140</v>
      </c>
      <c r="J58" s="32"/>
    </row>
    <row r="59" spans="1:12" x14ac:dyDescent="0.25">
      <c r="A59" s="6"/>
      <c r="B59" s="6"/>
      <c r="C59" s="6"/>
      <c r="D59" s="6"/>
      <c r="E59" s="92"/>
      <c r="F59" s="104"/>
      <c r="G59" s="28"/>
      <c r="H59" s="105">
        <f>H53+H54+H55+H58</f>
        <v>140</v>
      </c>
      <c r="I59" t="s">
        <v>91</v>
      </c>
      <c r="J59" s="32"/>
      <c r="K59" s="85"/>
      <c r="L59" s="86"/>
    </row>
    <row r="60" spans="1:12" x14ac:dyDescent="0.25">
      <c r="A60" s="29"/>
      <c r="B60" s="29"/>
      <c r="C60" s="29"/>
      <c r="D60" s="29"/>
      <c r="E60" s="106" t="s">
        <v>88</v>
      </c>
      <c r="F60" s="107">
        <v>22977</v>
      </c>
      <c r="G60" s="97"/>
      <c r="H60" s="97"/>
      <c r="J60" s="108"/>
      <c r="K60" s="86"/>
    </row>
    <row r="61" spans="1:12" ht="30" x14ac:dyDescent="0.25">
      <c r="A61" s="103" t="s">
        <v>25</v>
      </c>
      <c r="B61" s="27" t="s">
        <v>87</v>
      </c>
      <c r="C61" s="48"/>
      <c r="D61" s="48"/>
      <c r="E61" s="49"/>
      <c r="F61" s="49"/>
      <c r="H61" s="21"/>
      <c r="J61" s="10"/>
    </row>
    <row r="62" spans="1:12" x14ac:dyDescent="0.25">
      <c r="A62" s="11"/>
      <c r="B62" s="7"/>
      <c r="C62" s="24"/>
      <c r="D62" s="7"/>
      <c r="E62" s="8"/>
      <c r="F62" s="8" t="s">
        <v>50</v>
      </c>
      <c r="G62" s="9"/>
      <c r="H62" s="21"/>
      <c r="I62" s="21"/>
    </row>
    <row r="63" spans="1:12" x14ac:dyDescent="0.25">
      <c r="A63" s="70" t="s">
        <v>115</v>
      </c>
      <c r="B63" s="7">
        <v>20</v>
      </c>
      <c r="C63" s="7">
        <v>2</v>
      </c>
      <c r="D63" s="7">
        <v>40</v>
      </c>
      <c r="E63" s="8">
        <v>35</v>
      </c>
      <c r="F63" s="15">
        <v>700</v>
      </c>
      <c r="G63" s="20"/>
      <c r="H63" s="21">
        <f t="shared" si="1"/>
        <v>70</v>
      </c>
      <c r="L63" s="28"/>
    </row>
    <row r="64" spans="1:12" x14ac:dyDescent="0.25">
      <c r="A64" s="70" t="s">
        <v>71</v>
      </c>
      <c r="B64" s="7">
        <v>10</v>
      </c>
      <c r="C64" s="7">
        <v>2</v>
      </c>
      <c r="D64" s="7">
        <v>20</v>
      </c>
      <c r="E64" s="8">
        <v>35</v>
      </c>
      <c r="F64" s="8">
        <f t="shared" si="2"/>
        <v>700</v>
      </c>
      <c r="G64" s="20"/>
      <c r="H64" s="21">
        <f t="shared" si="1"/>
        <v>70</v>
      </c>
    </row>
    <row r="65" spans="1:14" x14ac:dyDescent="0.25">
      <c r="A65" s="70" t="s">
        <v>34</v>
      </c>
      <c r="B65" s="7">
        <v>20</v>
      </c>
      <c r="C65" s="7">
        <v>2</v>
      </c>
      <c r="D65" s="7">
        <v>40</v>
      </c>
      <c r="E65" s="8">
        <v>35</v>
      </c>
      <c r="F65" s="8">
        <v>1400</v>
      </c>
      <c r="H65" s="21">
        <f t="shared" si="1"/>
        <v>140</v>
      </c>
    </row>
    <row r="66" spans="1:14" x14ac:dyDescent="0.25">
      <c r="A66" s="7" t="s">
        <v>113</v>
      </c>
      <c r="B66" s="7">
        <v>30</v>
      </c>
      <c r="C66" s="7">
        <v>1</v>
      </c>
      <c r="D66" s="7">
        <v>30</v>
      </c>
      <c r="E66" s="7">
        <v>35</v>
      </c>
      <c r="F66" s="50">
        <v>1050</v>
      </c>
      <c r="G66" s="14"/>
      <c r="H66" s="21">
        <v>105</v>
      </c>
    </row>
    <row r="67" spans="1:14" x14ac:dyDescent="0.25">
      <c r="E67" s="9"/>
      <c r="F67" s="88"/>
      <c r="G67" s="9"/>
      <c r="H67" s="21"/>
    </row>
    <row r="68" spans="1:14" x14ac:dyDescent="0.25">
      <c r="F68" s="13"/>
      <c r="H68" s="21"/>
    </row>
    <row r="69" spans="1:14" x14ac:dyDescent="0.25">
      <c r="A69" s="68" t="s">
        <v>20</v>
      </c>
      <c r="B69" s="69">
        <v>3276.21</v>
      </c>
      <c r="C69" s="21"/>
      <c r="F69" s="1"/>
      <c r="H69" s="21"/>
    </row>
    <row r="70" spans="1:14" x14ac:dyDescent="0.25">
      <c r="A70" t="s">
        <v>14</v>
      </c>
      <c r="B70" s="66">
        <v>1092.07</v>
      </c>
      <c r="F70" s="1"/>
      <c r="H70" s="21"/>
      <c r="J70" s="17"/>
    </row>
    <row r="71" spans="1:14" x14ac:dyDescent="0.25">
      <c r="A71" t="s">
        <v>22</v>
      </c>
      <c r="B71" s="1">
        <v>1092.07</v>
      </c>
      <c r="C71" t="s">
        <v>85</v>
      </c>
      <c r="F71" s="1"/>
      <c r="H71" s="21"/>
      <c r="K71" s="26"/>
      <c r="L71" s="19"/>
      <c r="M71" s="21"/>
      <c r="N71" s="21"/>
    </row>
    <row r="72" spans="1:14" x14ac:dyDescent="0.25">
      <c r="A72" t="s">
        <v>15</v>
      </c>
      <c r="B72" s="1">
        <v>1092.07</v>
      </c>
      <c r="F72" s="1"/>
      <c r="H72" s="21"/>
      <c r="K72" s="26"/>
      <c r="L72" s="19"/>
      <c r="M72" s="21"/>
      <c r="N72" s="21"/>
    </row>
    <row r="73" spans="1:14" x14ac:dyDescent="0.25">
      <c r="B73" s="89">
        <f>B70+B71+B72</f>
        <v>3276.21</v>
      </c>
      <c r="F73" s="1"/>
      <c r="H73" s="21"/>
      <c r="K73" s="26"/>
      <c r="L73" s="19"/>
      <c r="M73" s="21"/>
      <c r="N73" s="21"/>
    </row>
    <row r="74" spans="1:14" x14ac:dyDescent="0.25">
      <c r="B74" s="9"/>
      <c r="D74" s="21"/>
      <c r="F74" s="1"/>
      <c r="H74" s="21"/>
      <c r="K74" s="26"/>
      <c r="L74" s="19"/>
      <c r="M74" s="21"/>
      <c r="N74" s="21"/>
    </row>
    <row r="75" spans="1:14" x14ac:dyDescent="0.25">
      <c r="B75" s="9"/>
      <c r="D75" s="21"/>
      <c r="F75" s="1"/>
      <c r="H75" s="21"/>
      <c r="K75" s="26"/>
      <c r="L75" s="19"/>
      <c r="M75" s="21"/>
      <c r="N75" s="21"/>
    </row>
    <row r="76" spans="1:14" x14ac:dyDescent="0.25">
      <c r="B76" s="9"/>
      <c r="D76" s="21"/>
      <c r="F76" s="1"/>
      <c r="H76" s="21"/>
      <c r="K76" s="26"/>
      <c r="L76" s="19"/>
      <c r="M76" s="21"/>
      <c r="N76" s="21"/>
    </row>
    <row r="77" spans="1:14" x14ac:dyDescent="0.25">
      <c r="F77" s="1"/>
      <c r="H77" s="21"/>
      <c r="K77" s="26"/>
      <c r="L77" s="19"/>
      <c r="M77" s="21"/>
      <c r="N77" s="21"/>
    </row>
    <row r="78" spans="1:14" x14ac:dyDescent="0.25">
      <c r="A78" s="68" t="s">
        <v>21</v>
      </c>
      <c r="B78" s="69">
        <v>1817.27</v>
      </c>
      <c r="F78" s="1"/>
      <c r="H78" s="21"/>
      <c r="K78" s="26"/>
      <c r="L78" s="19"/>
      <c r="M78" s="21"/>
      <c r="N78" s="21"/>
    </row>
    <row r="79" spans="1:14" x14ac:dyDescent="0.25">
      <c r="A79" s="18" t="s">
        <v>35</v>
      </c>
      <c r="B79" s="15"/>
      <c r="C79" s="7"/>
      <c r="D79" s="7"/>
      <c r="F79" s="1"/>
      <c r="H79" s="21"/>
      <c r="M79" s="21"/>
      <c r="N79" s="21"/>
    </row>
    <row r="80" spans="1:14" ht="29.25" customHeight="1" x14ac:dyDescent="0.25">
      <c r="A80" s="24"/>
      <c r="B80" s="15" t="s">
        <v>86</v>
      </c>
      <c r="C80" s="7" t="s">
        <v>30</v>
      </c>
      <c r="D80" s="7" t="s">
        <v>11</v>
      </c>
      <c r="F80" s="1"/>
      <c r="H80" s="21"/>
      <c r="M80" s="21"/>
      <c r="N80" s="21"/>
    </row>
    <row r="81" spans="1:14" x14ac:dyDescent="0.25">
      <c r="A81" s="7" t="s">
        <v>51</v>
      </c>
      <c r="B81" s="11"/>
      <c r="C81" s="8"/>
      <c r="D81" s="51">
        <v>605</v>
      </c>
      <c r="E81" s="34" t="s">
        <v>61</v>
      </c>
      <c r="F81" s="1"/>
      <c r="H81" s="21"/>
      <c r="M81" s="21"/>
      <c r="N81" s="21"/>
    </row>
    <row r="82" spans="1:14" x14ac:dyDescent="0.25">
      <c r="A82" s="7" t="s">
        <v>52</v>
      </c>
      <c r="B82" s="11"/>
      <c r="C82" s="8"/>
      <c r="D82" s="51">
        <v>605</v>
      </c>
      <c r="E82" t="s">
        <v>62</v>
      </c>
      <c r="F82" s="1"/>
      <c r="H82" s="21"/>
      <c r="M82" s="21"/>
      <c r="N82" s="21"/>
    </row>
    <row r="83" spans="1:14" x14ac:dyDescent="0.25">
      <c r="A83" s="7" t="s">
        <v>52</v>
      </c>
      <c r="B83" s="11"/>
      <c r="C83" s="8"/>
      <c r="D83" s="51">
        <v>605</v>
      </c>
      <c r="E83" t="s">
        <v>63</v>
      </c>
      <c r="F83" s="1"/>
      <c r="H83" s="21"/>
      <c r="M83" s="21"/>
      <c r="N83" s="21"/>
    </row>
    <row r="84" spans="1:14" x14ac:dyDescent="0.25">
      <c r="A84" s="7"/>
      <c r="B84" s="7"/>
      <c r="C84" s="7"/>
      <c r="D84" s="52">
        <f>D81+D82+D83</f>
        <v>1815</v>
      </c>
      <c r="E84" s="17"/>
      <c r="F84" s="53"/>
      <c r="H84" s="21"/>
      <c r="M84" s="21"/>
      <c r="N84" s="21"/>
    </row>
    <row r="85" spans="1:14" x14ac:dyDescent="0.25">
      <c r="D85" s="27"/>
      <c r="E85" s="17"/>
      <c r="F85" s="53"/>
      <c r="H85" s="21"/>
      <c r="M85" s="21"/>
      <c r="N85" s="21"/>
    </row>
    <row r="86" spans="1:14" x14ac:dyDescent="0.25">
      <c r="D86" s="27"/>
      <c r="E86" s="17"/>
      <c r="F86" s="53"/>
      <c r="H86" s="21"/>
      <c r="M86" s="21"/>
      <c r="N86" s="21"/>
    </row>
    <row r="87" spans="1:14" ht="15.75" thickBot="1" x14ac:dyDescent="0.3">
      <c r="D87" s="21"/>
      <c r="F87" s="1"/>
      <c r="H87" s="21"/>
      <c r="M87" s="21"/>
      <c r="N87" s="21"/>
    </row>
    <row r="88" spans="1:14" ht="15.75" thickBot="1" x14ac:dyDescent="0.3">
      <c r="A88" s="71" t="s">
        <v>33</v>
      </c>
      <c r="B88" s="41"/>
      <c r="C88" s="4"/>
      <c r="D88" s="101">
        <v>9895.85</v>
      </c>
      <c r="E88" s="4"/>
      <c r="F88" s="5"/>
      <c r="H88" s="21" t="s">
        <v>89</v>
      </c>
      <c r="M88" s="9"/>
      <c r="N88" s="9"/>
    </row>
    <row r="89" spans="1:14" x14ac:dyDescent="0.25">
      <c r="A89" s="14" t="s">
        <v>31</v>
      </c>
      <c r="B89" s="54"/>
      <c r="C89" s="55"/>
      <c r="D89" s="56"/>
      <c r="E89" s="55"/>
      <c r="F89" s="57"/>
      <c r="H89" s="21"/>
      <c r="M89" s="9"/>
      <c r="N89" s="9"/>
    </row>
    <row r="90" spans="1:14" ht="15" customHeight="1" x14ac:dyDescent="0.25">
      <c r="A90" s="25" t="s">
        <v>4</v>
      </c>
      <c r="B90" s="145" t="s">
        <v>92</v>
      </c>
      <c r="C90" s="147" t="s">
        <v>6</v>
      </c>
      <c r="D90" s="145" t="s">
        <v>7</v>
      </c>
      <c r="E90" s="149" t="s">
        <v>8</v>
      </c>
      <c r="F90" s="145" t="s">
        <v>9</v>
      </c>
      <c r="H90" s="21"/>
      <c r="M90" s="21"/>
      <c r="N90" s="21"/>
    </row>
    <row r="91" spans="1:14" x14ac:dyDescent="0.25">
      <c r="A91" s="72" t="s">
        <v>13</v>
      </c>
      <c r="B91" s="146"/>
      <c r="C91" s="148"/>
      <c r="D91" s="146"/>
      <c r="E91" s="150"/>
      <c r="F91" s="146"/>
      <c r="H91" s="21"/>
    </row>
    <row r="92" spans="1:14" x14ac:dyDescent="0.25">
      <c r="A92" s="7" t="s">
        <v>43</v>
      </c>
      <c r="B92" s="7"/>
      <c r="C92" s="7">
        <v>2</v>
      </c>
      <c r="D92" s="7"/>
      <c r="E92" s="8"/>
      <c r="F92" s="8">
        <v>1200</v>
      </c>
      <c r="H92" s="21"/>
      <c r="I92" s="21"/>
    </row>
    <row r="93" spans="1:14" x14ac:dyDescent="0.25">
      <c r="A93" s="7" t="s">
        <v>47</v>
      </c>
      <c r="B93" s="7"/>
      <c r="C93" s="7">
        <v>2</v>
      </c>
      <c r="D93" s="7"/>
      <c r="E93" s="8"/>
      <c r="F93" s="8">
        <v>1200</v>
      </c>
      <c r="H93" s="21"/>
    </row>
    <row r="94" spans="1:14" x14ac:dyDescent="0.25">
      <c r="A94" s="7"/>
      <c r="B94" s="7"/>
      <c r="C94" s="7"/>
      <c r="D94" s="7"/>
      <c r="E94" s="7"/>
      <c r="F94" s="87">
        <f>F92+F93</f>
        <v>2400</v>
      </c>
      <c r="H94" s="21">
        <f>F94*10%</f>
        <v>240</v>
      </c>
    </row>
    <row r="95" spans="1:14" x14ac:dyDescent="0.25">
      <c r="F95" s="14"/>
      <c r="H95" s="21"/>
      <c r="I95" s="21"/>
    </row>
    <row r="96" spans="1:14" x14ac:dyDescent="0.25">
      <c r="A96" s="60" t="s">
        <v>32</v>
      </c>
      <c r="B96" s="61"/>
      <c r="C96" s="62"/>
      <c r="D96" s="42"/>
      <c r="E96" s="41"/>
      <c r="F96" s="63"/>
      <c r="H96" s="21"/>
    </row>
    <row r="97" spans="1:13" ht="15" customHeight="1" x14ac:dyDescent="0.25">
      <c r="A97" s="58" t="s">
        <v>4</v>
      </c>
      <c r="B97" s="145" t="s">
        <v>5</v>
      </c>
      <c r="C97" s="147" t="s">
        <v>6</v>
      </c>
      <c r="D97" s="145" t="s">
        <v>92</v>
      </c>
      <c r="E97" s="149" t="s">
        <v>8</v>
      </c>
      <c r="F97" s="145" t="s">
        <v>9</v>
      </c>
      <c r="H97" s="21"/>
    </row>
    <row r="98" spans="1:13" x14ac:dyDescent="0.25">
      <c r="A98" s="109" t="s">
        <v>44</v>
      </c>
      <c r="B98" s="146"/>
      <c r="C98" s="148"/>
      <c r="D98" s="146"/>
      <c r="E98" s="150"/>
      <c r="F98" s="146"/>
      <c r="H98" s="21"/>
    </row>
    <row r="99" spans="1:13" x14ac:dyDescent="0.25">
      <c r="A99" s="7" t="s">
        <v>12</v>
      </c>
      <c r="B99" s="7"/>
      <c r="C99" s="7"/>
      <c r="D99" s="7"/>
      <c r="E99" s="8"/>
      <c r="F99" s="8"/>
      <c r="H99" s="21"/>
    </row>
    <row r="100" spans="1:13" x14ac:dyDescent="0.25">
      <c r="A100" s="7" t="s">
        <v>37</v>
      </c>
      <c r="B100" s="7">
        <v>60</v>
      </c>
      <c r="C100" s="7">
        <v>1</v>
      </c>
      <c r="D100" s="7">
        <v>60</v>
      </c>
      <c r="E100" s="8">
        <v>12.5</v>
      </c>
      <c r="F100" s="8">
        <f t="shared" ref="F100:F105" si="4">D100*E100</f>
        <v>750</v>
      </c>
      <c r="H100" s="21">
        <f t="shared" ref="H100:H106" si="5">F100*10%</f>
        <v>75</v>
      </c>
      <c r="I100" s="21"/>
      <c r="J100" t="s">
        <v>93</v>
      </c>
    </row>
    <row r="101" spans="1:13" x14ac:dyDescent="0.25">
      <c r="A101" s="7" t="s">
        <v>38</v>
      </c>
      <c r="B101" s="7">
        <v>60</v>
      </c>
      <c r="C101" s="7">
        <v>1</v>
      </c>
      <c r="D101" s="7">
        <f>B101*C101</f>
        <v>60</v>
      </c>
      <c r="E101" s="8">
        <v>12.5</v>
      </c>
      <c r="F101" s="8">
        <f t="shared" si="4"/>
        <v>750</v>
      </c>
      <c r="H101" s="21">
        <f t="shared" si="5"/>
        <v>75</v>
      </c>
      <c r="J101" t="s">
        <v>94</v>
      </c>
    </row>
    <row r="102" spans="1:13" x14ac:dyDescent="0.25">
      <c r="A102" s="7" t="s">
        <v>105</v>
      </c>
      <c r="B102" s="7">
        <v>60</v>
      </c>
      <c r="C102" s="7">
        <v>1</v>
      </c>
      <c r="D102" s="7">
        <f>B102*C102</f>
        <v>60</v>
      </c>
      <c r="E102" s="8">
        <v>12.5</v>
      </c>
      <c r="F102" s="8">
        <f t="shared" si="4"/>
        <v>750</v>
      </c>
      <c r="H102" s="21">
        <f t="shared" si="5"/>
        <v>75</v>
      </c>
      <c r="J102" t="s">
        <v>95</v>
      </c>
    </row>
    <row r="103" spans="1:13" x14ac:dyDescent="0.25">
      <c r="A103" s="7" t="s">
        <v>97</v>
      </c>
      <c r="B103" s="7">
        <v>60</v>
      </c>
      <c r="C103" s="7">
        <v>1</v>
      </c>
      <c r="D103" s="7">
        <f>B103*C103</f>
        <v>60</v>
      </c>
      <c r="E103" s="8">
        <v>12.5</v>
      </c>
      <c r="F103" s="8">
        <f t="shared" si="4"/>
        <v>750</v>
      </c>
      <c r="H103" s="21">
        <f t="shared" si="5"/>
        <v>75</v>
      </c>
      <c r="J103" t="s">
        <v>96</v>
      </c>
    </row>
    <row r="104" spans="1:13" x14ac:dyDescent="0.25">
      <c r="A104" s="7" t="s">
        <v>39</v>
      </c>
      <c r="B104" s="7">
        <v>20</v>
      </c>
      <c r="C104" s="7">
        <v>1</v>
      </c>
      <c r="D104" s="7">
        <v>20</v>
      </c>
      <c r="E104" s="8">
        <v>12.5</v>
      </c>
      <c r="F104" s="8">
        <v>250</v>
      </c>
      <c r="H104" s="21">
        <v>25</v>
      </c>
      <c r="J104" t="s">
        <v>96</v>
      </c>
    </row>
    <row r="105" spans="1:13" x14ac:dyDescent="0.25">
      <c r="A105" s="18" t="s">
        <v>40</v>
      </c>
      <c r="B105" s="18">
        <v>30</v>
      </c>
      <c r="C105" s="18">
        <v>3</v>
      </c>
      <c r="D105" s="18">
        <f>B105*C105</f>
        <v>90</v>
      </c>
      <c r="E105" s="15">
        <v>12.5</v>
      </c>
      <c r="F105" s="15">
        <f t="shared" si="4"/>
        <v>1125</v>
      </c>
      <c r="G105" s="17"/>
      <c r="H105" s="21">
        <f t="shared" si="5"/>
        <v>112.5</v>
      </c>
      <c r="J105" t="s">
        <v>107</v>
      </c>
    </row>
    <row r="106" spans="1:13" x14ac:dyDescent="0.25">
      <c r="A106" s="7" t="s">
        <v>100</v>
      </c>
      <c r="B106" s="7">
        <v>20</v>
      </c>
      <c r="C106" s="7">
        <v>1</v>
      </c>
      <c r="D106" s="7">
        <v>20</v>
      </c>
      <c r="E106" s="18">
        <v>12.5</v>
      </c>
      <c r="F106" s="111">
        <v>250</v>
      </c>
      <c r="H106" s="21">
        <f t="shared" si="5"/>
        <v>25</v>
      </c>
      <c r="I106" s="21"/>
      <c r="J106" t="s">
        <v>104</v>
      </c>
    </row>
    <row r="107" spans="1:13" x14ac:dyDescent="0.25">
      <c r="A107" s="20" t="s">
        <v>106</v>
      </c>
      <c r="B107" s="20">
        <v>20</v>
      </c>
      <c r="C107" s="20">
        <v>1</v>
      </c>
      <c r="D107">
        <v>20</v>
      </c>
      <c r="E107" s="34">
        <v>12.5</v>
      </c>
      <c r="F107" s="9">
        <f>B107*E107</f>
        <v>250</v>
      </c>
      <c r="H107" s="21">
        <v>25</v>
      </c>
      <c r="I107" s="21"/>
      <c r="J107" t="s">
        <v>95</v>
      </c>
    </row>
    <row r="108" spans="1:13" x14ac:dyDescent="0.25">
      <c r="A108" s="20"/>
      <c r="B108" s="20"/>
      <c r="C108" s="20"/>
      <c r="E108" s="6"/>
      <c r="F108" s="104">
        <f>SUM(F100:F107)</f>
        <v>4875</v>
      </c>
      <c r="H108" s="21"/>
      <c r="I108" s="85"/>
      <c r="J108" s="21"/>
      <c r="L108" s="82"/>
      <c r="M108" s="17"/>
    </row>
    <row r="109" spans="1:13" ht="15.75" thickBot="1" x14ac:dyDescent="0.3">
      <c r="A109" s="64" t="s">
        <v>108</v>
      </c>
      <c r="F109" s="27"/>
      <c r="G109" s="65"/>
      <c r="H109" s="21"/>
      <c r="I109" s="81"/>
      <c r="K109" s="21"/>
    </row>
    <row r="110" spans="1:13" x14ac:dyDescent="0.25">
      <c r="A110" s="73"/>
      <c r="G110" s="47"/>
      <c r="H110" s="21"/>
      <c r="I110" s="82"/>
      <c r="K110" s="21"/>
    </row>
    <row r="111" spans="1:13" ht="15.75" thickBot="1" x14ac:dyDescent="0.3">
      <c r="A111" s="110" t="s">
        <v>99</v>
      </c>
      <c r="B111">
        <v>45</v>
      </c>
      <c r="E111">
        <v>12.5</v>
      </c>
      <c r="F111" s="14">
        <f>B111*E111</f>
        <v>562.5</v>
      </c>
      <c r="H111" s="21"/>
      <c r="I111" s="80"/>
      <c r="J111" t="s">
        <v>116</v>
      </c>
    </row>
    <row r="112" spans="1:13" x14ac:dyDescent="0.25">
      <c r="H112" s="21"/>
    </row>
    <row r="113" spans="1:10" x14ac:dyDescent="0.25">
      <c r="B113" t="s">
        <v>58</v>
      </c>
      <c r="C113" t="s">
        <v>56</v>
      </c>
      <c r="D113" t="s">
        <v>54</v>
      </c>
      <c r="E113" t="s">
        <v>55</v>
      </c>
      <c r="F113" t="s">
        <v>59</v>
      </c>
      <c r="H113" s="21"/>
      <c r="I113" s="86"/>
    </row>
    <row r="114" spans="1:10" x14ac:dyDescent="0.25">
      <c r="A114" s="94" t="s">
        <v>98</v>
      </c>
      <c r="C114" s="14" t="s">
        <v>57</v>
      </c>
      <c r="E114" s="14"/>
      <c r="F114" s="14"/>
      <c r="G114" s="14"/>
      <c r="H114" s="21"/>
    </row>
    <row r="115" spans="1:10" x14ac:dyDescent="0.25">
      <c r="H115" s="21"/>
    </row>
    <row r="116" spans="1:10" x14ac:dyDescent="0.25">
      <c r="A116" t="s">
        <v>101</v>
      </c>
      <c r="B116">
        <v>40</v>
      </c>
      <c r="C116">
        <v>1</v>
      </c>
      <c r="D116">
        <v>40</v>
      </c>
      <c r="E116">
        <v>12.5</v>
      </c>
      <c r="F116">
        <v>500</v>
      </c>
      <c r="H116" s="21">
        <f t="shared" ref="H116:H118" si="6">F116*10%</f>
        <v>50</v>
      </c>
      <c r="J116" t="s">
        <v>95</v>
      </c>
    </row>
    <row r="117" spans="1:10" x14ac:dyDescent="0.25">
      <c r="A117" t="s">
        <v>53</v>
      </c>
      <c r="B117">
        <v>40</v>
      </c>
      <c r="C117">
        <v>1</v>
      </c>
      <c r="D117">
        <v>40</v>
      </c>
      <c r="E117">
        <v>12.5</v>
      </c>
      <c r="F117">
        <v>500</v>
      </c>
      <c r="H117" s="21">
        <f t="shared" si="6"/>
        <v>50</v>
      </c>
      <c r="J117" t="s">
        <v>96</v>
      </c>
    </row>
    <row r="118" spans="1:10" x14ac:dyDescent="0.25">
      <c r="A118" t="s">
        <v>102</v>
      </c>
      <c r="B118">
        <v>40</v>
      </c>
      <c r="C118">
        <v>2</v>
      </c>
      <c r="D118">
        <v>80</v>
      </c>
      <c r="E118">
        <v>12.5</v>
      </c>
      <c r="F118">
        <f>D118*E118</f>
        <v>1000</v>
      </c>
      <c r="H118" s="21">
        <f t="shared" si="6"/>
        <v>100</v>
      </c>
      <c r="J118" t="s">
        <v>103</v>
      </c>
    </row>
    <row r="119" spans="1:10" x14ac:dyDescent="0.25">
      <c r="F119" s="14">
        <f>F116+F117+F118</f>
        <v>2000</v>
      </c>
      <c r="H119" s="21"/>
    </row>
    <row r="120" spans="1:10" x14ac:dyDescent="0.25">
      <c r="H120" s="21"/>
    </row>
    <row r="121" spans="1:10" x14ac:dyDescent="0.25">
      <c r="D121" s="86"/>
      <c r="E121" s="86"/>
      <c r="F121" s="68"/>
      <c r="H121" s="21"/>
      <c r="I121" s="68"/>
      <c r="J121" s="83"/>
    </row>
    <row r="123" spans="1:10" x14ac:dyDescent="0.25">
      <c r="F123" s="21"/>
      <c r="H123" s="17"/>
      <c r="I123" s="17"/>
    </row>
    <row r="124" spans="1:10" x14ac:dyDescent="0.25">
      <c r="D124" t="s">
        <v>109</v>
      </c>
      <c r="F124" s="97">
        <f>F94+F108+F111+F119</f>
        <v>9837.5</v>
      </c>
    </row>
  </sheetData>
  <mergeCells count="21">
    <mergeCell ref="D11:F11"/>
    <mergeCell ref="B90:B91"/>
    <mergeCell ref="C90:C91"/>
    <mergeCell ref="D90:D91"/>
    <mergeCell ref="E90:E91"/>
    <mergeCell ref="F90:F91"/>
    <mergeCell ref="C51:C52"/>
    <mergeCell ref="D51:D52"/>
    <mergeCell ref="E51:E52"/>
    <mergeCell ref="F51:F52"/>
    <mergeCell ref="A56:E56"/>
    <mergeCell ref="B18:B19"/>
    <mergeCell ref="C18:C19"/>
    <mergeCell ref="D18:D19"/>
    <mergeCell ref="E18:E19"/>
    <mergeCell ref="F18:F19"/>
    <mergeCell ref="B97:B98"/>
    <mergeCell ref="C97:C98"/>
    <mergeCell ref="D97:D98"/>
    <mergeCell ref="E97:E98"/>
    <mergeCell ref="F97:F98"/>
  </mergeCells>
  <pageMargins left="0.23622047244094491" right="0.23622047244094491" top="0.35433070866141736" bottom="0.35433070866141736" header="0.31496062992125984" footer="0.31496062992125984"/>
  <pageSetup paperSize="9" scale="90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61248-E8C9-4514-A9C4-39F99B7353F5}">
  <sheetPr>
    <pageSetUpPr fitToPage="1"/>
  </sheetPr>
  <dimension ref="A4:N116"/>
  <sheetViews>
    <sheetView tabSelected="1" workbookViewId="0">
      <selection activeCell="A4" sqref="A4:H7"/>
    </sheetView>
  </sheetViews>
  <sheetFormatPr defaultColWidth="8.85546875" defaultRowHeight="15" x14ac:dyDescent="0.25"/>
  <cols>
    <col min="1" max="1" width="50.42578125" customWidth="1"/>
    <col min="2" max="2" width="12.42578125" customWidth="1"/>
    <col min="3" max="3" width="12" bestFit="1" customWidth="1"/>
    <col min="4" max="4" width="12.85546875" customWidth="1"/>
    <col min="5" max="5" width="14.7109375" bestFit="1" customWidth="1"/>
    <col min="6" max="6" width="17.140625" customWidth="1"/>
    <col min="7" max="7" width="12" bestFit="1" customWidth="1"/>
    <col min="8" max="8" width="16.85546875" customWidth="1"/>
    <col min="9" max="9" width="12" bestFit="1" customWidth="1"/>
    <col min="10" max="10" width="14.28515625" bestFit="1" customWidth="1"/>
    <col min="11" max="11" width="11" bestFit="1" customWidth="1"/>
    <col min="12" max="12" width="12" bestFit="1" customWidth="1"/>
    <col min="13" max="13" width="11" bestFit="1" customWidth="1"/>
    <col min="14" max="14" width="11" customWidth="1"/>
  </cols>
  <sheetData>
    <row r="4" spans="1:10" x14ac:dyDescent="0.25">
      <c r="A4" s="158" t="s">
        <v>122</v>
      </c>
      <c r="B4" s="158"/>
      <c r="C4" s="158"/>
      <c r="D4" s="158"/>
      <c r="E4" s="158"/>
      <c r="F4" s="158"/>
      <c r="G4" s="158"/>
      <c r="H4" s="158"/>
      <c r="I4" s="9"/>
    </row>
    <row r="5" spans="1:10" x14ac:dyDescent="0.25">
      <c r="A5" s="158"/>
      <c r="B5" s="158"/>
      <c r="C5" s="158"/>
      <c r="D5" s="158"/>
      <c r="E5" s="158"/>
      <c r="F5" s="158"/>
      <c r="G5" s="158"/>
      <c r="H5" s="158"/>
    </row>
    <row r="6" spans="1:10" x14ac:dyDescent="0.25">
      <c r="A6" s="158"/>
      <c r="B6" s="158"/>
      <c r="C6" s="158"/>
      <c r="D6" s="158"/>
      <c r="E6" s="158"/>
      <c r="F6" s="158"/>
      <c r="G6" s="158"/>
      <c r="H6" s="158"/>
    </row>
    <row r="7" spans="1:10" x14ac:dyDescent="0.25">
      <c r="A7" s="158" t="s">
        <v>123</v>
      </c>
      <c r="B7" s="158"/>
      <c r="C7" s="158"/>
      <c r="D7" s="158"/>
      <c r="E7" s="158"/>
      <c r="F7" s="158"/>
      <c r="G7" s="158"/>
      <c r="H7" s="158"/>
    </row>
    <row r="8" spans="1:10" x14ac:dyDescent="0.25">
      <c r="A8" s="116"/>
    </row>
    <row r="9" spans="1:10" x14ac:dyDescent="0.25">
      <c r="A9" s="117"/>
      <c r="B9" s="3"/>
      <c r="C9" s="21"/>
      <c r="D9" s="21"/>
      <c r="E9" s="118"/>
      <c r="F9" s="119"/>
      <c r="H9" t="s">
        <v>121</v>
      </c>
      <c r="I9" s="6"/>
    </row>
    <row r="10" spans="1:10" ht="15" customHeight="1" x14ac:dyDescent="0.25">
      <c r="A10" s="25" t="s">
        <v>4</v>
      </c>
      <c r="B10" s="145" t="s">
        <v>5</v>
      </c>
      <c r="C10" s="147" t="s">
        <v>6</v>
      </c>
      <c r="D10" s="145" t="s">
        <v>7</v>
      </c>
      <c r="E10" s="149" t="s">
        <v>8</v>
      </c>
      <c r="F10" s="145" t="s">
        <v>9</v>
      </c>
      <c r="H10">
        <v>3665.15</v>
      </c>
    </row>
    <row r="11" spans="1:10" x14ac:dyDescent="0.25">
      <c r="A11" s="114" t="s">
        <v>13</v>
      </c>
      <c r="B11" s="146"/>
      <c r="C11" s="148"/>
      <c r="D11" s="146"/>
      <c r="E11" s="150"/>
      <c r="F11" s="146"/>
    </row>
    <row r="12" spans="1:10" x14ac:dyDescent="0.25">
      <c r="A12" s="7" t="s">
        <v>117</v>
      </c>
      <c r="B12" s="7">
        <v>140</v>
      </c>
      <c r="C12" s="7">
        <v>1</v>
      </c>
      <c r="D12" s="7">
        <f t="shared" ref="D12:D38" si="0">B12*C12</f>
        <v>140</v>
      </c>
      <c r="E12" s="120">
        <v>17.5</v>
      </c>
      <c r="F12" s="120" t="s">
        <v>118</v>
      </c>
      <c r="H12" s="21" t="s">
        <v>119</v>
      </c>
      <c r="J12" s="12"/>
    </row>
    <row r="13" spans="1:10" x14ac:dyDescent="0.25">
      <c r="A13" s="7" t="s">
        <v>120</v>
      </c>
      <c r="B13" s="7">
        <v>90</v>
      </c>
      <c r="C13" s="7">
        <v>1</v>
      </c>
      <c r="D13" s="7">
        <f t="shared" si="0"/>
        <v>90</v>
      </c>
      <c r="E13" s="120">
        <v>17.5</v>
      </c>
      <c r="F13" s="120">
        <f>D13*E13</f>
        <v>1575</v>
      </c>
      <c r="H13" s="21">
        <f t="shared" ref="H13:H57" si="1">F13*10%</f>
        <v>157.5</v>
      </c>
    </row>
    <row r="14" spans="1:10" x14ac:dyDescent="0.25">
      <c r="A14" s="7" t="s">
        <v>60</v>
      </c>
      <c r="B14" s="7">
        <v>10</v>
      </c>
      <c r="C14" s="7">
        <v>3</v>
      </c>
      <c r="D14" s="7">
        <f t="shared" si="0"/>
        <v>30</v>
      </c>
      <c r="E14" s="120">
        <v>17.5</v>
      </c>
      <c r="F14" s="120">
        <f t="shared" ref="F14:F56" si="2">D14*E14</f>
        <v>525</v>
      </c>
      <c r="H14" s="21">
        <f t="shared" si="1"/>
        <v>52.5</v>
      </c>
    </row>
    <row r="15" spans="1:10" x14ac:dyDescent="0.25">
      <c r="A15" s="7" t="s">
        <v>29</v>
      </c>
      <c r="B15" s="7">
        <v>8</v>
      </c>
      <c r="C15" s="7">
        <v>1</v>
      </c>
      <c r="D15" s="7">
        <f t="shared" si="0"/>
        <v>8</v>
      </c>
      <c r="E15" s="120">
        <v>17.5</v>
      </c>
      <c r="F15" s="120">
        <f t="shared" si="2"/>
        <v>140</v>
      </c>
      <c r="G15" s="34"/>
      <c r="H15" s="21">
        <f t="shared" si="1"/>
        <v>14</v>
      </c>
    </row>
    <row r="16" spans="1:10" x14ac:dyDescent="0.25">
      <c r="A16" s="7" t="s">
        <v>26</v>
      </c>
      <c r="B16" s="7">
        <v>30</v>
      </c>
      <c r="C16" s="7">
        <v>2</v>
      </c>
      <c r="D16" s="7">
        <f t="shared" si="0"/>
        <v>60</v>
      </c>
      <c r="E16" s="120">
        <v>17.5</v>
      </c>
      <c r="F16" s="120">
        <f t="shared" si="2"/>
        <v>1050</v>
      </c>
      <c r="H16" s="21">
        <f t="shared" si="1"/>
        <v>105</v>
      </c>
    </row>
    <row r="17" spans="1:10" x14ac:dyDescent="0.25">
      <c r="A17" s="7" t="s">
        <v>23</v>
      </c>
      <c r="B17" s="7">
        <v>30</v>
      </c>
      <c r="C17" s="7">
        <v>1</v>
      </c>
      <c r="D17" s="7">
        <f t="shared" si="0"/>
        <v>30</v>
      </c>
      <c r="E17" s="120">
        <v>17.5</v>
      </c>
      <c r="F17" s="120">
        <f t="shared" si="2"/>
        <v>525</v>
      </c>
      <c r="H17" s="21">
        <f t="shared" si="1"/>
        <v>52.5</v>
      </c>
    </row>
    <row r="18" spans="1:10" x14ac:dyDescent="0.25">
      <c r="A18" s="7" t="s">
        <v>36</v>
      </c>
      <c r="B18" s="18">
        <v>50</v>
      </c>
      <c r="C18" s="7">
        <v>1</v>
      </c>
      <c r="D18" s="7">
        <f t="shared" si="0"/>
        <v>50</v>
      </c>
      <c r="E18" s="120">
        <v>17.5</v>
      </c>
      <c r="F18" s="120">
        <f t="shared" si="2"/>
        <v>875</v>
      </c>
      <c r="G18" s="34"/>
      <c r="H18" s="21">
        <f t="shared" si="1"/>
        <v>87.5</v>
      </c>
    </row>
    <row r="19" spans="1:10" x14ac:dyDescent="0.25">
      <c r="A19" s="7" t="s">
        <v>45</v>
      </c>
      <c r="B19" s="18">
        <v>30</v>
      </c>
      <c r="C19" s="7">
        <v>1</v>
      </c>
      <c r="D19" s="7">
        <f t="shared" si="0"/>
        <v>30</v>
      </c>
      <c r="E19" s="120">
        <v>17.5</v>
      </c>
      <c r="F19" s="120">
        <f t="shared" si="2"/>
        <v>525</v>
      </c>
      <c r="G19" s="34"/>
      <c r="H19" s="21">
        <f t="shared" si="1"/>
        <v>52.5</v>
      </c>
    </row>
    <row r="20" spans="1:10" x14ac:dyDescent="0.25">
      <c r="A20" s="7" t="s">
        <v>41</v>
      </c>
      <c r="B20" s="7">
        <v>30</v>
      </c>
      <c r="C20" s="7">
        <v>1</v>
      </c>
      <c r="D20" s="7">
        <f t="shared" si="0"/>
        <v>30</v>
      </c>
      <c r="E20" s="120">
        <v>17.5</v>
      </c>
      <c r="F20" s="120">
        <v>525</v>
      </c>
      <c r="G20" s="34"/>
      <c r="H20" s="21">
        <f t="shared" si="1"/>
        <v>52.5</v>
      </c>
      <c r="J20" s="85"/>
    </row>
    <row r="21" spans="1:10" x14ac:dyDescent="0.25">
      <c r="A21" s="7" t="s">
        <v>24</v>
      </c>
      <c r="B21" s="7">
        <v>30</v>
      </c>
      <c r="C21" s="7">
        <v>1</v>
      </c>
      <c r="D21" s="7">
        <f t="shared" si="0"/>
        <v>30</v>
      </c>
      <c r="E21" s="120">
        <v>17.5</v>
      </c>
      <c r="F21" s="120">
        <f t="shared" si="2"/>
        <v>525</v>
      </c>
      <c r="G21" s="34"/>
      <c r="H21" s="21">
        <f t="shared" si="1"/>
        <v>52.5</v>
      </c>
    </row>
    <row r="22" spans="1:10" x14ac:dyDescent="0.25">
      <c r="A22" s="7" t="s">
        <v>16</v>
      </c>
      <c r="B22" s="7">
        <v>30</v>
      </c>
      <c r="C22" s="7">
        <v>2</v>
      </c>
      <c r="D22" s="7">
        <f t="shared" si="0"/>
        <v>60</v>
      </c>
      <c r="E22" s="120">
        <v>17.5</v>
      </c>
      <c r="F22" s="120">
        <f t="shared" si="2"/>
        <v>1050</v>
      </c>
      <c r="G22" s="34"/>
      <c r="H22" s="21">
        <f t="shared" si="1"/>
        <v>105</v>
      </c>
    </row>
    <row r="23" spans="1:10" x14ac:dyDescent="0.25">
      <c r="A23" s="18" t="s">
        <v>17</v>
      </c>
      <c r="B23" s="7">
        <v>30</v>
      </c>
      <c r="C23" s="7">
        <v>1</v>
      </c>
      <c r="D23" s="7">
        <f t="shared" si="0"/>
        <v>30</v>
      </c>
      <c r="E23" s="120">
        <v>17.5</v>
      </c>
      <c r="F23" s="120">
        <f t="shared" si="2"/>
        <v>525</v>
      </c>
      <c r="G23" s="34"/>
      <c r="H23" s="21">
        <f t="shared" si="1"/>
        <v>52.5</v>
      </c>
    </row>
    <row r="24" spans="1:10" x14ac:dyDescent="0.25">
      <c r="A24" s="7" t="s">
        <v>18</v>
      </c>
      <c r="B24" s="7">
        <v>30</v>
      </c>
      <c r="C24" s="7">
        <v>1</v>
      </c>
      <c r="D24" s="7">
        <f t="shared" si="0"/>
        <v>30</v>
      </c>
      <c r="E24" s="120">
        <v>17.5</v>
      </c>
      <c r="F24" s="120">
        <f t="shared" si="2"/>
        <v>525</v>
      </c>
      <c r="G24" s="34"/>
      <c r="H24" s="21">
        <f t="shared" si="1"/>
        <v>52.5</v>
      </c>
    </row>
    <row r="25" spans="1:10" x14ac:dyDescent="0.25">
      <c r="A25" s="7" t="s">
        <v>42</v>
      </c>
      <c r="B25" s="7">
        <v>30</v>
      </c>
      <c r="C25" s="7">
        <v>2</v>
      </c>
      <c r="D25" s="7">
        <f t="shared" si="0"/>
        <v>60</v>
      </c>
      <c r="E25" s="120">
        <v>17.5</v>
      </c>
      <c r="F25" s="120">
        <f t="shared" si="2"/>
        <v>1050</v>
      </c>
      <c r="G25" s="34"/>
      <c r="H25" s="21">
        <f t="shared" si="1"/>
        <v>105</v>
      </c>
    </row>
    <row r="26" spans="1:10" x14ac:dyDescent="0.25">
      <c r="A26" s="7" t="s">
        <v>28</v>
      </c>
      <c r="B26" s="7">
        <v>30</v>
      </c>
      <c r="C26" s="7">
        <v>1</v>
      </c>
      <c r="D26" s="7">
        <f t="shared" si="0"/>
        <v>30</v>
      </c>
      <c r="E26" s="120">
        <v>17.5</v>
      </c>
      <c r="F26" s="120">
        <f t="shared" si="2"/>
        <v>525</v>
      </c>
      <c r="G26" s="34"/>
      <c r="H26" s="21">
        <f t="shared" si="1"/>
        <v>52.5</v>
      </c>
    </row>
    <row r="27" spans="1:10" x14ac:dyDescent="0.25">
      <c r="A27" s="20" t="s">
        <v>64</v>
      </c>
      <c r="B27" s="20">
        <v>30</v>
      </c>
      <c r="C27" s="20">
        <v>1</v>
      </c>
      <c r="D27" s="20">
        <f t="shared" si="0"/>
        <v>30</v>
      </c>
      <c r="E27" s="120">
        <v>17.5</v>
      </c>
      <c r="F27" s="120">
        <f t="shared" si="2"/>
        <v>525</v>
      </c>
      <c r="G27" s="34"/>
      <c r="H27" s="21">
        <f t="shared" si="1"/>
        <v>52.5</v>
      </c>
    </row>
    <row r="28" spans="1:10" x14ac:dyDescent="0.25">
      <c r="A28" s="7" t="s">
        <v>66</v>
      </c>
      <c r="B28" s="7">
        <v>30</v>
      </c>
      <c r="C28" s="7">
        <v>1</v>
      </c>
      <c r="D28" s="7">
        <f t="shared" si="0"/>
        <v>30</v>
      </c>
      <c r="E28" s="120">
        <v>17.5</v>
      </c>
      <c r="F28" s="120">
        <f t="shared" si="2"/>
        <v>525</v>
      </c>
      <c r="G28" s="34"/>
      <c r="H28" s="21">
        <f t="shared" si="1"/>
        <v>52.5</v>
      </c>
    </row>
    <row r="29" spans="1:10" x14ac:dyDescent="0.25">
      <c r="A29" s="7" t="s">
        <v>110</v>
      </c>
      <c r="B29" s="7">
        <v>30</v>
      </c>
      <c r="C29" s="7">
        <v>1</v>
      </c>
      <c r="D29" s="7">
        <f t="shared" si="0"/>
        <v>30</v>
      </c>
      <c r="E29" s="120">
        <v>17.5</v>
      </c>
      <c r="F29" s="120">
        <f t="shared" si="2"/>
        <v>525</v>
      </c>
      <c r="G29" s="34"/>
      <c r="H29" s="21">
        <f t="shared" si="1"/>
        <v>52.5</v>
      </c>
    </row>
    <row r="30" spans="1:10" x14ac:dyDescent="0.25">
      <c r="A30" s="7" t="s">
        <v>46</v>
      </c>
      <c r="B30" s="7">
        <v>30</v>
      </c>
      <c r="C30" s="7">
        <v>1</v>
      </c>
      <c r="D30" s="7">
        <f t="shared" si="0"/>
        <v>30</v>
      </c>
      <c r="E30" s="120">
        <v>17.5</v>
      </c>
      <c r="F30" s="120">
        <f t="shared" si="2"/>
        <v>525</v>
      </c>
      <c r="G30" s="34"/>
      <c r="H30" s="21">
        <f t="shared" si="1"/>
        <v>52.5</v>
      </c>
    </row>
    <row r="31" spans="1:10" x14ac:dyDescent="0.25">
      <c r="A31" s="7" t="s">
        <v>19</v>
      </c>
      <c r="B31" s="7">
        <v>30</v>
      </c>
      <c r="C31" s="7">
        <v>2</v>
      </c>
      <c r="D31" s="7">
        <f t="shared" si="0"/>
        <v>60</v>
      </c>
      <c r="E31" s="120">
        <v>17.5</v>
      </c>
      <c r="F31" s="120">
        <f t="shared" si="2"/>
        <v>1050</v>
      </c>
      <c r="G31" s="34"/>
      <c r="H31" s="21">
        <f t="shared" si="1"/>
        <v>105</v>
      </c>
    </row>
    <row r="32" spans="1:10" x14ac:dyDescent="0.25">
      <c r="A32" s="7" t="s">
        <v>67</v>
      </c>
      <c r="B32" s="7">
        <v>30</v>
      </c>
      <c r="C32" s="7">
        <v>2</v>
      </c>
      <c r="D32" s="7">
        <f t="shared" si="0"/>
        <v>60</v>
      </c>
      <c r="E32" s="120">
        <v>17.5</v>
      </c>
      <c r="F32" s="120">
        <f t="shared" si="2"/>
        <v>1050</v>
      </c>
      <c r="G32" s="34"/>
      <c r="H32" s="21">
        <f t="shared" si="1"/>
        <v>105</v>
      </c>
    </row>
    <row r="33" spans="1:12" x14ac:dyDescent="0.25">
      <c r="A33" s="7" t="s">
        <v>48</v>
      </c>
      <c r="B33" s="7">
        <v>30</v>
      </c>
      <c r="C33" s="7">
        <v>2</v>
      </c>
      <c r="D33" s="7">
        <f t="shared" si="0"/>
        <v>60</v>
      </c>
      <c r="E33" s="120">
        <v>17.5</v>
      </c>
      <c r="F33" s="120">
        <f t="shared" si="2"/>
        <v>1050</v>
      </c>
      <c r="G33" s="34"/>
      <c r="H33" s="21">
        <f t="shared" si="1"/>
        <v>105</v>
      </c>
    </row>
    <row r="34" spans="1:12" x14ac:dyDescent="0.25">
      <c r="A34" s="7" t="s">
        <v>65</v>
      </c>
      <c r="B34" s="7">
        <v>30</v>
      </c>
      <c r="C34" s="7">
        <v>1</v>
      </c>
      <c r="D34" s="7">
        <f t="shared" si="0"/>
        <v>30</v>
      </c>
      <c r="E34" s="120">
        <v>17.5</v>
      </c>
      <c r="F34" s="120">
        <f t="shared" si="2"/>
        <v>525</v>
      </c>
      <c r="G34" s="34"/>
      <c r="H34" s="21">
        <f t="shared" si="1"/>
        <v>52.5</v>
      </c>
    </row>
    <row r="35" spans="1:12" x14ac:dyDescent="0.25">
      <c r="A35" s="7" t="s">
        <v>111</v>
      </c>
      <c r="B35" s="7">
        <v>15</v>
      </c>
      <c r="C35" s="7">
        <v>9</v>
      </c>
      <c r="D35" s="7">
        <f t="shared" si="0"/>
        <v>135</v>
      </c>
      <c r="E35" s="120">
        <v>17.5</v>
      </c>
      <c r="F35" s="120">
        <f t="shared" si="2"/>
        <v>2362.5</v>
      </c>
      <c r="G35" s="34"/>
      <c r="H35" s="21">
        <f t="shared" si="1"/>
        <v>236.25</v>
      </c>
    </row>
    <row r="36" spans="1:12" x14ac:dyDescent="0.25">
      <c r="A36" s="7" t="s">
        <v>112</v>
      </c>
      <c r="B36" s="7">
        <v>20</v>
      </c>
      <c r="C36" s="7">
        <v>1</v>
      </c>
      <c r="D36" s="7">
        <f t="shared" si="0"/>
        <v>20</v>
      </c>
      <c r="E36" s="120">
        <v>17.5</v>
      </c>
      <c r="F36" s="120">
        <f t="shared" si="2"/>
        <v>350</v>
      </c>
      <c r="G36" s="34"/>
      <c r="H36" s="21">
        <f t="shared" si="1"/>
        <v>35</v>
      </c>
    </row>
    <row r="37" spans="1:12" x14ac:dyDescent="0.25">
      <c r="A37" s="7"/>
      <c r="B37" s="7"/>
      <c r="C37" s="7">
        <v>1</v>
      </c>
      <c r="D37" s="7">
        <f t="shared" si="0"/>
        <v>0</v>
      </c>
      <c r="E37" s="120">
        <v>17.5</v>
      </c>
      <c r="F37" s="120">
        <f t="shared" si="2"/>
        <v>0</v>
      </c>
      <c r="G37" s="34"/>
      <c r="H37" s="21">
        <f t="shared" si="1"/>
        <v>0</v>
      </c>
    </row>
    <row r="38" spans="1:12" x14ac:dyDescent="0.25">
      <c r="A38" s="7" t="s">
        <v>114</v>
      </c>
      <c r="B38" s="7">
        <v>30</v>
      </c>
      <c r="C38" s="7">
        <v>1</v>
      </c>
      <c r="D38" s="7">
        <f t="shared" si="0"/>
        <v>30</v>
      </c>
      <c r="E38" s="120">
        <v>17.5</v>
      </c>
      <c r="F38" s="120">
        <f t="shared" si="2"/>
        <v>525</v>
      </c>
      <c r="H38" s="21">
        <f t="shared" si="1"/>
        <v>52.5</v>
      </c>
    </row>
    <row r="39" spans="1:12" x14ac:dyDescent="0.25">
      <c r="A39" s="7" t="s">
        <v>10</v>
      </c>
      <c r="B39" s="7"/>
      <c r="C39" s="7"/>
      <c r="D39" s="7"/>
      <c r="E39" s="120"/>
      <c r="F39" s="121">
        <f>SUM(F12:F38)</f>
        <v>18952.5</v>
      </c>
      <c r="G39" s="22"/>
      <c r="H39" s="21">
        <f t="shared" si="1"/>
        <v>1895.25</v>
      </c>
      <c r="L39" s="21"/>
    </row>
    <row r="40" spans="1:12" x14ac:dyDescent="0.25">
      <c r="E40" s="122"/>
      <c r="F40" s="122"/>
      <c r="G40" s="46"/>
      <c r="H40" s="21"/>
    </row>
    <row r="41" spans="1:12" x14ac:dyDescent="0.25">
      <c r="B41" s="9"/>
      <c r="E41" s="122"/>
      <c r="F41" s="9"/>
      <c r="G41" s="35"/>
      <c r="H41" s="21"/>
      <c r="J41" s="10"/>
    </row>
    <row r="42" spans="1:12" x14ac:dyDescent="0.25">
      <c r="A42" s="3"/>
      <c r="B42" s="40"/>
      <c r="C42" s="41"/>
      <c r="D42" s="44"/>
      <c r="E42" s="123"/>
      <c r="F42" s="43"/>
      <c r="G42" s="35"/>
      <c r="H42" s="21"/>
      <c r="J42" s="10"/>
    </row>
    <row r="43" spans="1:12" ht="15" customHeight="1" x14ac:dyDescent="0.25">
      <c r="B43" s="45"/>
      <c r="C43" s="152" t="s">
        <v>6</v>
      </c>
      <c r="D43" s="153" t="s">
        <v>7</v>
      </c>
      <c r="E43" s="154" t="s">
        <v>8</v>
      </c>
      <c r="F43" s="153" t="s">
        <v>9</v>
      </c>
      <c r="H43" s="21"/>
      <c r="J43" s="10"/>
    </row>
    <row r="44" spans="1:12" ht="31.5" customHeight="1" x14ac:dyDescent="0.25">
      <c r="A44" s="124"/>
      <c r="B44" s="26" t="s">
        <v>27</v>
      </c>
      <c r="C44" s="148"/>
      <c r="D44" s="146"/>
      <c r="E44" s="150"/>
      <c r="F44" s="146"/>
      <c r="H44" s="21"/>
      <c r="J44" s="10"/>
    </row>
    <row r="45" spans="1:12" x14ac:dyDescent="0.25">
      <c r="A45" s="29"/>
      <c r="B45" s="29"/>
      <c r="C45" s="33"/>
      <c r="D45" s="29"/>
      <c r="E45" s="125"/>
      <c r="F45" s="125"/>
      <c r="H45" s="21"/>
      <c r="J45" s="10"/>
    </row>
    <row r="46" spans="1:12" x14ac:dyDescent="0.25">
      <c r="A46" s="29"/>
      <c r="B46" s="29"/>
      <c r="C46" s="33"/>
      <c r="D46" s="29"/>
      <c r="E46" s="125"/>
      <c r="F46" s="125"/>
      <c r="H46" s="21"/>
      <c r="J46" s="10"/>
    </row>
    <row r="47" spans="1:12" x14ac:dyDescent="0.25">
      <c r="A47" s="24"/>
      <c r="B47" s="91"/>
      <c r="C47" s="33"/>
      <c r="D47" s="7"/>
      <c r="E47" s="120"/>
      <c r="F47" s="121"/>
      <c r="H47" s="21"/>
      <c r="J47" s="10"/>
    </row>
    <row r="48" spans="1:12" x14ac:dyDescent="0.25">
      <c r="A48" s="155"/>
      <c r="B48" s="156"/>
      <c r="C48" s="156"/>
      <c r="D48" s="156"/>
      <c r="E48" s="157"/>
      <c r="F48" s="37"/>
      <c r="G48" s="84"/>
      <c r="H48" s="21"/>
      <c r="I48" s="6"/>
      <c r="J48" s="10"/>
    </row>
    <row r="49" spans="1:14" x14ac:dyDescent="0.25">
      <c r="A49" s="37" t="s">
        <v>68</v>
      </c>
      <c r="B49" s="6"/>
      <c r="C49" s="6"/>
      <c r="D49" s="6"/>
      <c r="E49" s="6"/>
      <c r="F49" s="126"/>
      <c r="G49" s="46"/>
      <c r="H49" s="21"/>
      <c r="J49" s="10"/>
    </row>
    <row r="50" spans="1:14" x14ac:dyDescent="0.25">
      <c r="A50" s="6" t="s">
        <v>69</v>
      </c>
      <c r="B50" s="6">
        <v>20</v>
      </c>
      <c r="C50" s="6">
        <v>2</v>
      </c>
      <c r="D50" s="6">
        <v>40</v>
      </c>
      <c r="E50" s="127" t="s">
        <v>70</v>
      </c>
      <c r="F50" s="128">
        <v>1400</v>
      </c>
      <c r="G50" s="28"/>
      <c r="H50" s="21">
        <f t="shared" si="1"/>
        <v>140</v>
      </c>
      <c r="J50" s="32"/>
    </row>
    <row r="51" spans="1:14" x14ac:dyDescent="0.25">
      <c r="A51" s="6"/>
      <c r="B51" s="6"/>
      <c r="C51" s="6"/>
      <c r="D51" s="6"/>
      <c r="E51" s="127"/>
      <c r="F51" s="128"/>
      <c r="G51" s="28"/>
      <c r="H51" s="21">
        <f>H45+H46+H47+H50</f>
        <v>140</v>
      </c>
      <c r="J51" s="32"/>
      <c r="K51" s="85"/>
      <c r="L51" s="86"/>
    </row>
    <row r="52" spans="1:14" x14ac:dyDescent="0.25">
      <c r="A52" s="29"/>
      <c r="B52" s="29"/>
      <c r="C52" s="29"/>
      <c r="D52" s="29"/>
      <c r="E52" s="29" t="s">
        <v>88</v>
      </c>
      <c r="F52" s="129">
        <v>22977</v>
      </c>
      <c r="G52" s="21"/>
      <c r="H52" s="21"/>
      <c r="J52" s="108"/>
      <c r="K52" s="86"/>
    </row>
    <row r="53" spans="1:14" ht="30" x14ac:dyDescent="0.25">
      <c r="A53" s="64" t="s">
        <v>25</v>
      </c>
      <c r="B53" s="27" t="s">
        <v>87</v>
      </c>
      <c r="C53" s="48"/>
      <c r="D53" s="48"/>
      <c r="E53" s="130"/>
      <c r="F53" s="130"/>
      <c r="H53" s="21"/>
      <c r="J53" s="10"/>
    </row>
    <row r="54" spans="1:14" x14ac:dyDescent="0.25">
      <c r="A54" s="11"/>
      <c r="B54" s="7"/>
      <c r="C54" s="24"/>
      <c r="D54" s="7"/>
      <c r="E54" s="120"/>
      <c r="F54" s="120" t="s">
        <v>50</v>
      </c>
      <c r="G54" s="9"/>
      <c r="H54" s="21"/>
      <c r="I54" s="21"/>
    </row>
    <row r="55" spans="1:14" x14ac:dyDescent="0.25">
      <c r="A55" s="7" t="s">
        <v>115</v>
      </c>
      <c r="B55" s="7">
        <v>20</v>
      </c>
      <c r="C55" s="7">
        <v>2</v>
      </c>
      <c r="D55" s="7">
        <v>40</v>
      </c>
      <c r="E55" s="120">
        <v>35</v>
      </c>
      <c r="F55" s="131">
        <v>700</v>
      </c>
      <c r="G55" s="20"/>
      <c r="H55" s="21">
        <f t="shared" si="1"/>
        <v>70</v>
      </c>
      <c r="L55" s="28"/>
    </row>
    <row r="56" spans="1:14" x14ac:dyDescent="0.25">
      <c r="A56" s="7" t="s">
        <v>71</v>
      </c>
      <c r="B56" s="7">
        <v>10</v>
      </c>
      <c r="C56" s="7">
        <v>2</v>
      </c>
      <c r="D56" s="7">
        <v>20</v>
      </c>
      <c r="E56" s="120">
        <v>35</v>
      </c>
      <c r="F56" s="120">
        <f t="shared" si="2"/>
        <v>700</v>
      </c>
      <c r="G56" s="20"/>
      <c r="H56" s="21">
        <f t="shared" si="1"/>
        <v>70</v>
      </c>
    </row>
    <row r="57" spans="1:14" x14ac:dyDescent="0.25">
      <c r="A57" s="7" t="s">
        <v>34</v>
      </c>
      <c r="B57" s="7">
        <v>20</v>
      </c>
      <c r="C57" s="7">
        <v>2</v>
      </c>
      <c r="D57" s="7">
        <v>40</v>
      </c>
      <c r="E57" s="120">
        <v>35</v>
      </c>
      <c r="F57" s="120">
        <v>1400</v>
      </c>
      <c r="H57" s="21">
        <f t="shared" si="1"/>
        <v>140</v>
      </c>
    </row>
    <row r="58" spans="1:14" x14ac:dyDescent="0.25">
      <c r="A58" s="7" t="s">
        <v>113</v>
      </c>
      <c r="B58" s="7">
        <v>30</v>
      </c>
      <c r="C58" s="7">
        <v>1</v>
      </c>
      <c r="D58" s="7">
        <v>30</v>
      </c>
      <c r="E58" s="7">
        <v>35</v>
      </c>
      <c r="F58" s="50">
        <v>1050</v>
      </c>
      <c r="G58" s="14"/>
      <c r="H58" s="21">
        <v>105</v>
      </c>
    </row>
    <row r="59" spans="1:14" x14ac:dyDescent="0.25">
      <c r="E59" s="9"/>
      <c r="F59" s="39"/>
      <c r="G59" s="9"/>
      <c r="H59" s="21"/>
    </row>
    <row r="60" spans="1:14" x14ac:dyDescent="0.25">
      <c r="F60" s="132"/>
      <c r="H60" s="21"/>
    </row>
    <row r="61" spans="1:14" x14ac:dyDescent="0.25">
      <c r="A61" s="14" t="s">
        <v>20</v>
      </c>
      <c r="B61" s="79">
        <v>3276.21</v>
      </c>
      <c r="C61" s="21"/>
      <c r="F61" s="115"/>
      <c r="H61" s="21"/>
    </row>
    <row r="62" spans="1:14" x14ac:dyDescent="0.25">
      <c r="A62" t="s">
        <v>14</v>
      </c>
      <c r="B62" s="133">
        <v>1092.07</v>
      </c>
      <c r="F62" s="115"/>
      <c r="H62" s="21"/>
      <c r="J62" s="17"/>
    </row>
    <row r="63" spans="1:14" x14ac:dyDescent="0.25">
      <c r="A63" t="s">
        <v>22</v>
      </c>
      <c r="B63" s="115">
        <v>1092.07</v>
      </c>
      <c r="C63" t="s">
        <v>85</v>
      </c>
      <c r="F63" s="115"/>
      <c r="H63" s="21"/>
      <c r="K63" s="26"/>
      <c r="L63" s="19"/>
      <c r="M63" s="21"/>
      <c r="N63" s="21"/>
    </row>
    <row r="64" spans="1:14" x14ac:dyDescent="0.25">
      <c r="A64" t="s">
        <v>15</v>
      </c>
      <c r="B64" s="115">
        <v>1092.07</v>
      </c>
      <c r="F64" s="115"/>
      <c r="H64" s="21"/>
      <c r="K64" s="26"/>
      <c r="L64" s="19"/>
      <c r="M64" s="21"/>
      <c r="N64" s="21"/>
    </row>
    <row r="65" spans="1:14" x14ac:dyDescent="0.25">
      <c r="B65" s="9">
        <f>B62+B63+B64</f>
        <v>3276.21</v>
      </c>
      <c r="F65" s="115"/>
      <c r="H65" s="21"/>
      <c r="K65" s="26"/>
      <c r="L65" s="19"/>
      <c r="M65" s="21"/>
      <c r="N65" s="21"/>
    </row>
    <row r="66" spans="1:14" x14ac:dyDescent="0.25">
      <c r="B66" s="9"/>
      <c r="D66" s="21"/>
      <c r="F66" s="115"/>
      <c r="H66" s="21"/>
      <c r="K66" s="26"/>
      <c r="L66" s="19"/>
      <c r="M66" s="21"/>
      <c r="N66" s="21"/>
    </row>
    <row r="67" spans="1:14" x14ac:dyDescent="0.25">
      <c r="B67" s="9"/>
      <c r="D67" s="21"/>
      <c r="F67" s="115"/>
      <c r="H67" s="21"/>
      <c r="K67" s="26"/>
      <c r="L67" s="19"/>
      <c r="M67" s="21"/>
      <c r="N67" s="21"/>
    </row>
    <row r="68" spans="1:14" x14ac:dyDescent="0.25">
      <c r="B68" s="9"/>
      <c r="D68" s="21"/>
      <c r="F68" s="115"/>
      <c r="H68" s="21"/>
      <c r="K68" s="26"/>
      <c r="L68" s="19"/>
      <c r="M68" s="21"/>
      <c r="N68" s="21"/>
    </row>
    <row r="69" spans="1:14" x14ac:dyDescent="0.25">
      <c r="F69" s="115"/>
      <c r="H69" s="21"/>
      <c r="K69" s="26"/>
      <c r="L69" s="19"/>
      <c r="M69" s="21"/>
      <c r="N69" s="21"/>
    </row>
    <row r="70" spans="1:14" x14ac:dyDescent="0.25">
      <c r="A70" s="14" t="s">
        <v>21</v>
      </c>
      <c r="B70" s="79">
        <v>1817.27</v>
      </c>
      <c r="F70" s="115"/>
      <c r="H70" s="21"/>
      <c r="K70" s="26"/>
      <c r="L70" s="19"/>
      <c r="M70" s="21"/>
      <c r="N70" s="21"/>
    </row>
    <row r="71" spans="1:14" x14ac:dyDescent="0.25">
      <c r="A71" s="18" t="s">
        <v>35</v>
      </c>
      <c r="B71" s="131"/>
      <c r="C71" s="7"/>
      <c r="D71" s="7"/>
      <c r="F71" s="115"/>
      <c r="H71" s="21"/>
      <c r="M71" s="21"/>
      <c r="N71" s="21"/>
    </row>
    <row r="72" spans="1:14" ht="29.25" customHeight="1" x14ac:dyDescent="0.25">
      <c r="A72" s="24"/>
      <c r="B72" s="131" t="s">
        <v>86</v>
      </c>
      <c r="C72" s="7" t="s">
        <v>30</v>
      </c>
      <c r="D72" s="7" t="s">
        <v>11</v>
      </c>
      <c r="F72" s="115"/>
      <c r="H72" s="21"/>
      <c r="M72" s="21"/>
      <c r="N72" s="21"/>
    </row>
    <row r="73" spans="1:14" x14ac:dyDescent="0.25">
      <c r="A73" s="7" t="s">
        <v>51</v>
      </c>
      <c r="B73" s="11"/>
      <c r="C73" s="120"/>
      <c r="D73" s="51">
        <v>605</v>
      </c>
      <c r="E73" s="34"/>
      <c r="F73" s="115"/>
      <c r="H73" s="21"/>
      <c r="M73" s="21"/>
      <c r="N73" s="21"/>
    </row>
    <row r="74" spans="1:14" x14ac:dyDescent="0.25">
      <c r="A74" s="7" t="s">
        <v>52</v>
      </c>
      <c r="B74" s="11"/>
      <c r="C74" s="120"/>
      <c r="D74" s="51">
        <v>605</v>
      </c>
      <c r="F74" s="115"/>
      <c r="H74" s="21"/>
      <c r="M74" s="21"/>
      <c r="N74" s="21"/>
    </row>
    <row r="75" spans="1:14" x14ac:dyDescent="0.25">
      <c r="A75" s="7" t="s">
        <v>52</v>
      </c>
      <c r="B75" s="11"/>
      <c r="C75" s="120"/>
      <c r="D75" s="51">
        <v>605</v>
      </c>
      <c r="F75" s="115"/>
      <c r="H75" s="21"/>
      <c r="M75" s="21"/>
      <c r="N75" s="21"/>
    </row>
    <row r="76" spans="1:14" x14ac:dyDescent="0.25">
      <c r="A76" s="7"/>
      <c r="B76" s="7"/>
      <c r="C76" s="7"/>
      <c r="D76" s="52">
        <f>D73+D74+D75</f>
        <v>1815</v>
      </c>
      <c r="E76" s="17"/>
      <c r="F76" s="134"/>
      <c r="H76" s="21"/>
      <c r="M76" s="21"/>
      <c r="N76" s="21"/>
    </row>
    <row r="77" spans="1:14" x14ac:dyDescent="0.25">
      <c r="D77" s="27"/>
      <c r="E77" s="17"/>
      <c r="F77" s="134"/>
      <c r="H77" s="21"/>
      <c r="M77" s="21"/>
      <c r="N77" s="21"/>
    </row>
    <row r="78" spans="1:14" x14ac:dyDescent="0.25">
      <c r="D78" s="27"/>
      <c r="E78" s="17"/>
      <c r="F78" s="134"/>
      <c r="H78" s="21"/>
      <c r="M78" s="21"/>
      <c r="N78" s="21"/>
    </row>
    <row r="79" spans="1:14" ht="15.75" thickBot="1" x14ac:dyDescent="0.3">
      <c r="D79" s="21"/>
      <c r="F79" s="115"/>
      <c r="H79" s="21"/>
      <c r="M79" s="21"/>
      <c r="N79" s="21"/>
    </row>
    <row r="80" spans="1:14" ht="15.75" thickBot="1" x14ac:dyDescent="0.3">
      <c r="A80" s="135" t="s">
        <v>33</v>
      </c>
      <c r="B80" s="41"/>
      <c r="C80" s="118"/>
      <c r="D80" s="6">
        <v>9895.85</v>
      </c>
      <c r="E80" s="118"/>
      <c r="F80" s="119"/>
      <c r="H80" s="21" t="s">
        <v>89</v>
      </c>
      <c r="M80" s="9"/>
      <c r="N80" s="9"/>
    </row>
    <row r="81" spans="1:14" x14ac:dyDescent="0.25">
      <c r="A81" s="14" t="s">
        <v>31</v>
      </c>
      <c r="B81" s="54"/>
      <c r="C81" s="136"/>
      <c r="D81" s="137"/>
      <c r="E81" s="136"/>
      <c r="F81" s="138"/>
      <c r="H81" s="21"/>
      <c r="M81" s="9"/>
      <c r="N81" s="9"/>
    </row>
    <row r="82" spans="1:14" ht="15" customHeight="1" x14ac:dyDescent="0.25">
      <c r="A82" s="25" t="s">
        <v>4</v>
      </c>
      <c r="B82" s="145" t="s">
        <v>92</v>
      </c>
      <c r="C82" s="147" t="s">
        <v>6</v>
      </c>
      <c r="D82" s="145" t="s">
        <v>7</v>
      </c>
      <c r="E82" s="149" t="s">
        <v>8</v>
      </c>
      <c r="F82" s="145" t="s">
        <v>9</v>
      </c>
      <c r="H82" s="21"/>
      <c r="M82" s="21"/>
      <c r="N82" s="21"/>
    </row>
    <row r="83" spans="1:14" x14ac:dyDescent="0.25">
      <c r="A83" s="114" t="s">
        <v>13</v>
      </c>
      <c r="B83" s="146"/>
      <c r="C83" s="148"/>
      <c r="D83" s="146"/>
      <c r="E83" s="150"/>
      <c r="F83" s="146"/>
      <c r="H83" s="21"/>
    </row>
    <row r="84" spans="1:14" x14ac:dyDescent="0.25">
      <c r="A84" s="7" t="s">
        <v>43</v>
      </c>
      <c r="B84" s="7"/>
      <c r="C84" s="7">
        <v>2</v>
      </c>
      <c r="D84" s="7"/>
      <c r="E84" s="120"/>
      <c r="F84" s="120">
        <v>1200</v>
      </c>
      <c r="H84" s="21"/>
      <c r="I84" s="21"/>
    </row>
    <row r="85" spans="1:14" x14ac:dyDescent="0.25">
      <c r="A85" s="7" t="s">
        <v>47</v>
      </c>
      <c r="B85" s="7"/>
      <c r="C85" s="7">
        <v>2</v>
      </c>
      <c r="D85" s="7"/>
      <c r="E85" s="120"/>
      <c r="F85" s="120">
        <v>1200</v>
      </c>
      <c r="H85" s="21"/>
    </row>
    <row r="86" spans="1:14" x14ac:dyDescent="0.25">
      <c r="A86" s="7"/>
      <c r="B86" s="7"/>
      <c r="C86" s="7"/>
      <c r="D86" s="7"/>
      <c r="E86" s="7"/>
      <c r="F86" s="139">
        <f>F84+F85</f>
        <v>2400</v>
      </c>
      <c r="H86" s="21">
        <f>F86*10%</f>
        <v>240</v>
      </c>
    </row>
    <row r="87" spans="1:14" x14ac:dyDescent="0.25">
      <c r="F87" s="14"/>
      <c r="H87" s="21"/>
      <c r="I87" s="21"/>
    </row>
    <row r="88" spans="1:14" x14ac:dyDescent="0.25">
      <c r="A88" s="60" t="s">
        <v>32</v>
      </c>
      <c r="B88" s="61"/>
      <c r="C88" s="140"/>
      <c r="D88" s="123"/>
      <c r="E88" s="41"/>
      <c r="F88" s="63"/>
      <c r="H88" s="21"/>
    </row>
    <row r="89" spans="1:14" ht="15" customHeight="1" x14ac:dyDescent="0.25">
      <c r="A89" s="141" t="s">
        <v>4</v>
      </c>
      <c r="B89" s="145" t="s">
        <v>5</v>
      </c>
      <c r="C89" s="147" t="s">
        <v>6</v>
      </c>
      <c r="D89" s="145" t="s">
        <v>92</v>
      </c>
      <c r="E89" s="149" t="s">
        <v>8</v>
      </c>
      <c r="F89" s="145" t="s">
        <v>9</v>
      </c>
      <c r="H89" s="21"/>
    </row>
    <row r="90" spans="1:14" x14ac:dyDescent="0.25">
      <c r="A90" s="142" t="s">
        <v>44</v>
      </c>
      <c r="B90" s="146"/>
      <c r="C90" s="148"/>
      <c r="D90" s="146"/>
      <c r="E90" s="150"/>
      <c r="F90" s="146"/>
      <c r="H90" s="21"/>
    </row>
    <row r="91" spans="1:14" x14ac:dyDescent="0.25">
      <c r="A91" s="7" t="s">
        <v>12</v>
      </c>
      <c r="B91" s="7"/>
      <c r="C91" s="7"/>
      <c r="D91" s="7"/>
      <c r="E91" s="120"/>
      <c r="F91" s="120"/>
      <c r="H91" s="21"/>
    </row>
    <row r="92" spans="1:14" x14ac:dyDescent="0.25">
      <c r="A92" s="7" t="s">
        <v>37</v>
      </c>
      <c r="B92" s="7">
        <v>60</v>
      </c>
      <c r="C92" s="7">
        <v>1</v>
      </c>
      <c r="D92" s="7">
        <v>60</v>
      </c>
      <c r="E92" s="120">
        <v>12.5</v>
      </c>
      <c r="F92" s="120">
        <f t="shared" ref="F92:F97" si="3">D92*E92</f>
        <v>750</v>
      </c>
      <c r="H92" s="21">
        <f t="shared" ref="H92:H98" si="4">F92*10%</f>
        <v>75</v>
      </c>
      <c r="I92" s="21"/>
    </row>
    <row r="93" spans="1:14" x14ac:dyDescent="0.25">
      <c r="A93" s="7" t="s">
        <v>38</v>
      </c>
      <c r="B93" s="7">
        <v>60</v>
      </c>
      <c r="C93" s="7">
        <v>1</v>
      </c>
      <c r="D93" s="7">
        <f>B93*C93</f>
        <v>60</v>
      </c>
      <c r="E93" s="120">
        <v>12.5</v>
      </c>
      <c r="F93" s="120">
        <f t="shared" si="3"/>
        <v>750</v>
      </c>
      <c r="H93" s="21">
        <f t="shared" si="4"/>
        <v>75</v>
      </c>
    </row>
    <row r="94" spans="1:14" x14ac:dyDescent="0.25">
      <c r="A94" s="7" t="s">
        <v>105</v>
      </c>
      <c r="B94" s="7">
        <v>60</v>
      </c>
      <c r="C94" s="7">
        <v>1</v>
      </c>
      <c r="D94" s="7">
        <f>B94*C94</f>
        <v>60</v>
      </c>
      <c r="E94" s="120">
        <v>12.5</v>
      </c>
      <c r="F94" s="120">
        <f t="shared" si="3"/>
        <v>750</v>
      </c>
      <c r="H94" s="21">
        <f t="shared" si="4"/>
        <v>75</v>
      </c>
    </row>
    <row r="95" spans="1:14" x14ac:dyDescent="0.25">
      <c r="A95" s="7" t="s">
        <v>97</v>
      </c>
      <c r="B95" s="7">
        <v>60</v>
      </c>
      <c r="C95" s="7">
        <v>1</v>
      </c>
      <c r="D95" s="7">
        <f>B95*C95</f>
        <v>60</v>
      </c>
      <c r="E95" s="120">
        <v>12.5</v>
      </c>
      <c r="F95" s="120">
        <f t="shared" si="3"/>
        <v>750</v>
      </c>
      <c r="H95" s="21">
        <f t="shared" si="4"/>
        <v>75</v>
      </c>
    </row>
    <row r="96" spans="1:14" x14ac:dyDescent="0.25">
      <c r="A96" s="7" t="s">
        <v>39</v>
      </c>
      <c r="B96" s="7">
        <v>20</v>
      </c>
      <c r="C96" s="7">
        <v>1</v>
      </c>
      <c r="D96" s="7">
        <v>20</v>
      </c>
      <c r="E96" s="120">
        <v>12.5</v>
      </c>
      <c r="F96" s="120">
        <v>250</v>
      </c>
      <c r="H96" s="21">
        <v>25</v>
      </c>
    </row>
    <row r="97" spans="1:13" x14ac:dyDescent="0.25">
      <c r="A97" s="18" t="s">
        <v>40</v>
      </c>
      <c r="B97" s="18">
        <v>30</v>
      </c>
      <c r="C97" s="18">
        <v>3</v>
      </c>
      <c r="D97" s="18">
        <f>B97*C97</f>
        <v>90</v>
      </c>
      <c r="E97" s="131">
        <v>12.5</v>
      </c>
      <c r="F97" s="131">
        <f t="shared" si="3"/>
        <v>1125</v>
      </c>
      <c r="G97" s="17"/>
      <c r="H97" s="21">
        <f t="shared" si="4"/>
        <v>112.5</v>
      </c>
    </row>
    <row r="98" spans="1:13" x14ac:dyDescent="0.25">
      <c r="A98" s="7" t="s">
        <v>100</v>
      </c>
      <c r="B98" s="7">
        <v>20</v>
      </c>
      <c r="C98" s="7">
        <v>1</v>
      </c>
      <c r="D98" s="7">
        <v>20</v>
      </c>
      <c r="E98" s="18">
        <v>12.5</v>
      </c>
      <c r="F98" s="111">
        <v>250</v>
      </c>
      <c r="H98" s="21">
        <f t="shared" si="4"/>
        <v>25</v>
      </c>
      <c r="I98" s="21"/>
    </row>
    <row r="99" spans="1:13" x14ac:dyDescent="0.25">
      <c r="A99" s="20" t="s">
        <v>106</v>
      </c>
      <c r="B99" s="20">
        <v>20</v>
      </c>
      <c r="C99" s="20">
        <v>1</v>
      </c>
      <c r="D99">
        <v>20</v>
      </c>
      <c r="E99" s="34">
        <v>12.5</v>
      </c>
      <c r="F99" s="9">
        <f>B99*E99</f>
        <v>250</v>
      </c>
      <c r="H99" s="21">
        <v>25</v>
      </c>
      <c r="I99" s="21"/>
    </row>
    <row r="100" spans="1:13" x14ac:dyDescent="0.25">
      <c r="A100" s="20"/>
      <c r="B100" s="20"/>
      <c r="C100" s="20"/>
      <c r="E100" s="6"/>
      <c r="F100" s="128">
        <f>SUM(F92:F99)</f>
        <v>4875</v>
      </c>
      <c r="H100" s="21"/>
      <c r="I100" s="85"/>
      <c r="J100" s="21"/>
      <c r="L100" s="82"/>
      <c r="M100" s="17"/>
    </row>
    <row r="101" spans="1:13" ht="15.75" thickBot="1" x14ac:dyDescent="0.3">
      <c r="A101" s="64" t="s">
        <v>108</v>
      </c>
      <c r="F101" s="27"/>
      <c r="G101" s="65"/>
      <c r="H101" s="21"/>
      <c r="I101" s="81"/>
      <c r="K101" s="21"/>
    </row>
    <row r="102" spans="1:13" x14ac:dyDescent="0.25">
      <c r="A102" s="143"/>
      <c r="G102" s="47"/>
      <c r="H102" s="21"/>
      <c r="I102" s="82"/>
      <c r="K102" s="21"/>
    </row>
    <row r="103" spans="1:13" ht="15.75" thickBot="1" x14ac:dyDescent="0.3">
      <c r="A103" s="144" t="s">
        <v>99</v>
      </c>
      <c r="B103">
        <v>45</v>
      </c>
      <c r="E103">
        <v>12.5</v>
      </c>
      <c r="F103" s="14">
        <f>B103*E103</f>
        <v>562.5</v>
      </c>
      <c r="H103" s="21"/>
      <c r="I103" s="80"/>
    </row>
    <row r="104" spans="1:13" x14ac:dyDescent="0.25">
      <c r="H104" s="21"/>
    </row>
    <row r="105" spans="1:13" x14ac:dyDescent="0.25">
      <c r="B105" t="s">
        <v>58</v>
      </c>
      <c r="C105" t="s">
        <v>56</v>
      </c>
      <c r="D105" t="s">
        <v>54</v>
      </c>
      <c r="E105" t="s">
        <v>55</v>
      </c>
      <c r="F105" t="s">
        <v>59</v>
      </c>
      <c r="H105" s="21"/>
      <c r="I105" s="86"/>
    </row>
    <row r="106" spans="1:13" x14ac:dyDescent="0.25">
      <c r="A106" t="s">
        <v>98</v>
      </c>
      <c r="C106" s="14" t="s">
        <v>57</v>
      </c>
      <c r="E106" s="14"/>
      <c r="F106" s="14"/>
      <c r="G106" s="14"/>
      <c r="H106" s="21"/>
    </row>
    <row r="107" spans="1:13" x14ac:dyDescent="0.25">
      <c r="H107" s="21"/>
    </row>
    <row r="108" spans="1:13" x14ac:dyDescent="0.25">
      <c r="A108" t="s">
        <v>101</v>
      </c>
      <c r="B108">
        <v>40</v>
      </c>
      <c r="C108">
        <v>1</v>
      </c>
      <c r="D108">
        <v>40</v>
      </c>
      <c r="E108">
        <v>12.5</v>
      </c>
      <c r="F108">
        <v>500</v>
      </c>
      <c r="H108" s="21">
        <f t="shared" ref="H108:H110" si="5">F108*10%</f>
        <v>50</v>
      </c>
    </row>
    <row r="109" spans="1:13" x14ac:dyDescent="0.25">
      <c r="A109" t="s">
        <v>53</v>
      </c>
      <c r="B109">
        <v>40</v>
      </c>
      <c r="C109">
        <v>1</v>
      </c>
      <c r="D109">
        <v>40</v>
      </c>
      <c r="E109">
        <v>12.5</v>
      </c>
      <c r="F109">
        <v>500</v>
      </c>
      <c r="H109" s="21">
        <f t="shared" si="5"/>
        <v>50</v>
      </c>
    </row>
    <row r="110" spans="1:13" x14ac:dyDescent="0.25">
      <c r="A110" t="s">
        <v>102</v>
      </c>
      <c r="B110">
        <v>40</v>
      </c>
      <c r="C110">
        <v>2</v>
      </c>
      <c r="D110">
        <v>80</v>
      </c>
      <c r="E110">
        <v>12.5</v>
      </c>
      <c r="F110">
        <f>D110*E110</f>
        <v>1000</v>
      </c>
      <c r="H110" s="21">
        <f t="shared" si="5"/>
        <v>100</v>
      </c>
    </row>
    <row r="111" spans="1:13" x14ac:dyDescent="0.25">
      <c r="F111" s="14">
        <f>F108+F109+F110</f>
        <v>2000</v>
      </c>
      <c r="H111" s="21"/>
    </row>
    <row r="112" spans="1:13" x14ac:dyDescent="0.25">
      <c r="H112" s="21"/>
    </row>
    <row r="113" spans="6:10" x14ac:dyDescent="0.25">
      <c r="F113" s="14"/>
      <c r="H113" s="21"/>
      <c r="I113" s="68"/>
      <c r="J113" s="83"/>
    </row>
    <row r="115" spans="6:10" x14ac:dyDescent="0.25">
      <c r="F115" s="21"/>
      <c r="H115" s="17"/>
      <c r="I115" s="17"/>
    </row>
    <row r="116" spans="6:10" x14ac:dyDescent="0.25">
      <c r="F116" s="21"/>
    </row>
  </sheetData>
  <mergeCells count="22">
    <mergeCell ref="F82:F83"/>
    <mergeCell ref="B10:B11"/>
    <mergeCell ref="C10:C11"/>
    <mergeCell ref="D10:D11"/>
    <mergeCell ref="E10:E11"/>
    <mergeCell ref="F10:F11"/>
    <mergeCell ref="A48:E48"/>
    <mergeCell ref="B82:B83"/>
    <mergeCell ref="C82:C83"/>
    <mergeCell ref="D82:D83"/>
    <mergeCell ref="E82:E83"/>
    <mergeCell ref="A4:H6"/>
    <mergeCell ref="A7:H7"/>
    <mergeCell ref="C43:C44"/>
    <mergeCell ref="D43:D44"/>
    <mergeCell ref="E43:E44"/>
    <mergeCell ref="F43:F44"/>
    <mergeCell ref="B89:B90"/>
    <mergeCell ref="C89:C90"/>
    <mergeCell ref="D89:D90"/>
    <mergeCell ref="E89:E90"/>
    <mergeCell ref="F89:F90"/>
  </mergeCells>
  <pageMargins left="0.7" right="0.7" top="0.75" bottom="0.75" header="0.3" footer="0.3"/>
  <pageSetup paperSize="9" scale="66" fitToHeight="0" orientation="landscape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as_20_21</vt:lpstr>
      <vt:lpstr>amministrazione trasparente</vt:lpstr>
      <vt:lpstr>Foglio3</vt:lpstr>
      <vt:lpstr>as_20_21!Area_stampa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2024-05-22T08:37:43Z</dcterms:modified>
</cp:coreProperties>
</file>