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vodaquino\Desktop\P.A. 2025\MOF\"/>
    </mc:Choice>
  </mc:AlternateContent>
  <xr:revisionPtr revIDLastSave="0" documentId="8_{F8F235BF-90BD-4BBE-A54A-64E004CD0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f 2024 25 " sheetId="1" r:id="rId1"/>
    <sheet name="FIS ATA" sheetId="2" r:id="rId2"/>
    <sheet name="FIS DOCENTI" sheetId="3" r:id="rId3"/>
    <sheet name="% modificate" sheetId="4" r:id="rId4"/>
  </sheets>
  <definedNames>
    <definedName name="_xlnm.Print_Area" localSheetId="3">'% modificate'!$A:$AG</definedName>
  </definedNames>
  <calcPr calcId="191029"/>
  <extLst>
    <ext uri="GoogleSheetsCustomDataVersion2">
      <go:sheetsCustomData xmlns:go="http://customooxmlschemas.google.com/" r:id="rId8" roundtripDataChecksum="+wnPmzYRpCkFp3JqLO0ANJ+zxMfJoVGL6wgJizOMRP8="/>
    </ext>
  </extLst>
</workbook>
</file>

<file path=xl/calcChain.xml><?xml version="1.0" encoding="utf-8"?>
<calcChain xmlns="http://schemas.openxmlformats.org/spreadsheetml/2006/main">
  <c r="AI51" i="4" l="1"/>
  <c r="AI49" i="4"/>
  <c r="AI6" i="4"/>
  <c r="AI5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H48" i="4"/>
  <c r="AH47" i="4"/>
  <c r="AH46" i="4"/>
  <c r="AH45" i="4"/>
  <c r="AH44" i="4"/>
  <c r="AH43" i="4"/>
  <c r="AH39" i="4"/>
  <c r="AH27" i="4"/>
  <c r="AH26" i="4"/>
  <c r="AH25" i="4"/>
  <c r="AH24" i="4"/>
  <c r="AH23" i="4"/>
  <c r="AH22" i="4"/>
  <c r="AH21" i="4"/>
  <c r="AH20" i="4"/>
  <c r="AH19" i="4"/>
  <c r="AH18" i="4"/>
  <c r="AH14" i="4"/>
  <c r="AH11" i="4"/>
  <c r="AH10" i="4"/>
  <c r="AH7" i="4"/>
  <c r="AL5" i="4" s="1"/>
  <c r="D38" i="3" l="1"/>
  <c r="AG50" i="4"/>
  <c r="AE50" i="4" s="1"/>
  <c r="W55" i="4"/>
  <c r="W54" i="4"/>
  <c r="AC51" i="4"/>
  <c r="AK48" i="4"/>
  <c r="AD48" i="4"/>
  <c r="AE48" i="4" s="1"/>
  <c r="AK47" i="4"/>
  <c r="AD47" i="4"/>
  <c r="AE47" i="4" s="1"/>
  <c r="AK46" i="4"/>
  <c r="AD46" i="4"/>
  <c r="AE46" i="4" s="1"/>
  <c r="AK45" i="4"/>
  <c r="AD45" i="4"/>
  <c r="AE45" i="4" s="1"/>
  <c r="AK44" i="4"/>
  <c r="AD44" i="4"/>
  <c r="AE44" i="4" s="1"/>
  <c r="AK43" i="4"/>
  <c r="AD43" i="4"/>
  <c r="AE43" i="4" s="1"/>
  <c r="AK42" i="4"/>
  <c r="AD42" i="4"/>
  <c r="AE42" i="4" s="1"/>
  <c r="AK41" i="4"/>
  <c r="AD41" i="4"/>
  <c r="AE41" i="4" s="1"/>
  <c r="AK40" i="4"/>
  <c r="AD40" i="4"/>
  <c r="AE40" i="4" s="1"/>
  <c r="AK39" i="4"/>
  <c r="AD39" i="4"/>
  <c r="AE39" i="4" s="1"/>
  <c r="AK38" i="4"/>
  <c r="AD38" i="4"/>
  <c r="AE38" i="4" s="1"/>
  <c r="AK37" i="4"/>
  <c r="AD37" i="4"/>
  <c r="AE37" i="4" s="1"/>
  <c r="AK36" i="4"/>
  <c r="AD36" i="4"/>
  <c r="AE36" i="4" s="1"/>
  <c r="AK35" i="4"/>
  <c r="AD35" i="4"/>
  <c r="AE35" i="4" s="1"/>
  <c r="AK34" i="4"/>
  <c r="AD34" i="4"/>
  <c r="AE34" i="4" s="1"/>
  <c r="AK33" i="4"/>
  <c r="AD33" i="4"/>
  <c r="AE33" i="4" s="1"/>
  <c r="AD32" i="4"/>
  <c r="AE32" i="4" s="1"/>
  <c r="AK31" i="4"/>
  <c r="AD31" i="4"/>
  <c r="AE31" i="4" s="1"/>
  <c r="AK30" i="4"/>
  <c r="AD30" i="4"/>
  <c r="AE30" i="4" s="1"/>
  <c r="AK29" i="4"/>
  <c r="AD29" i="4"/>
  <c r="AE29" i="4" s="1"/>
  <c r="AK28" i="4"/>
  <c r="AD28" i="4"/>
  <c r="AE28" i="4" s="1"/>
  <c r="AK27" i="4"/>
  <c r="AD27" i="4"/>
  <c r="AE27" i="4" s="1"/>
  <c r="AK26" i="4"/>
  <c r="AD26" i="4"/>
  <c r="AE26" i="4" s="1"/>
  <c r="AK25" i="4"/>
  <c r="AD25" i="4"/>
  <c r="AE25" i="4" s="1"/>
  <c r="AK24" i="4"/>
  <c r="AD24" i="4"/>
  <c r="AE24" i="4" s="1"/>
  <c r="AK23" i="4"/>
  <c r="AD23" i="4"/>
  <c r="AE23" i="4" s="1"/>
  <c r="AK22" i="4"/>
  <c r="AD22" i="4"/>
  <c r="AE22" i="4" s="1"/>
  <c r="AK21" i="4"/>
  <c r="AD21" i="4"/>
  <c r="AE21" i="4" s="1"/>
  <c r="AK20" i="4"/>
  <c r="AD20" i="4"/>
  <c r="AE20" i="4" s="1"/>
  <c r="AK19" i="4"/>
  <c r="AD19" i="4"/>
  <c r="AE19" i="4" s="1"/>
  <c r="AK18" i="4"/>
  <c r="AD18" i="4"/>
  <c r="AE18" i="4" s="1"/>
  <c r="AK17" i="4"/>
  <c r="AD17" i="4"/>
  <c r="AE17" i="4" s="1"/>
  <c r="AK16" i="4"/>
  <c r="AD16" i="4"/>
  <c r="AE16" i="4" s="1"/>
  <c r="AK15" i="4"/>
  <c r="AD15" i="4"/>
  <c r="AE15" i="4" s="1"/>
  <c r="AK14" i="4"/>
  <c r="AD14" i="4"/>
  <c r="AE14" i="4" s="1"/>
  <c r="AK13" i="4"/>
  <c r="AD13" i="4"/>
  <c r="AE13" i="4" s="1"/>
  <c r="AK12" i="4"/>
  <c r="AD12" i="4"/>
  <c r="AE12" i="4" s="1"/>
  <c r="AK11" i="4"/>
  <c r="AD11" i="4"/>
  <c r="AE11" i="4" s="1"/>
  <c r="AK10" i="4"/>
  <c r="AD10" i="4"/>
  <c r="AE10" i="4" s="1"/>
  <c r="AK9" i="4"/>
  <c r="AD9" i="4"/>
  <c r="AE9" i="4" s="1"/>
  <c r="AK8" i="4"/>
  <c r="AD8" i="4"/>
  <c r="AE8" i="4" s="1"/>
  <c r="AK7" i="4"/>
  <c r="AD7" i="4"/>
  <c r="AE7" i="4" s="1"/>
  <c r="AK6" i="4"/>
  <c r="AD6" i="4"/>
  <c r="AE6" i="4" s="1"/>
  <c r="AK5" i="4"/>
  <c r="AE5" i="4"/>
  <c r="AD5" i="4"/>
  <c r="AF5" i="4" s="1"/>
  <c r="M19" i="2"/>
  <c r="M18" i="2"/>
  <c r="L17" i="2"/>
  <c r="L13" i="2"/>
  <c r="L12" i="2"/>
  <c r="L11" i="2"/>
  <c r="I9" i="2"/>
  <c r="K35" i="3"/>
  <c r="I9" i="3"/>
  <c r="E38" i="3"/>
  <c r="K8" i="3"/>
  <c r="K7" i="3"/>
  <c r="K5" i="3"/>
  <c r="E25" i="3"/>
  <c r="K4" i="3"/>
  <c r="E37" i="3"/>
  <c r="E36" i="3"/>
  <c r="E35" i="3"/>
  <c r="E34" i="3"/>
  <c r="E33" i="3"/>
  <c r="E32" i="3"/>
  <c r="E31" i="3"/>
  <c r="E30" i="3"/>
  <c r="E29" i="3"/>
  <c r="E28" i="3"/>
  <c r="E27" i="3"/>
  <c r="E26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G30" i="2"/>
  <c r="H30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8" i="2"/>
  <c r="H8" i="2" s="1"/>
  <c r="G7" i="2"/>
  <c r="H7" i="2" s="1"/>
  <c r="G6" i="2"/>
  <c r="H6" i="2" s="1"/>
  <c r="G5" i="2"/>
  <c r="H5" i="2" s="1"/>
  <c r="G4" i="2"/>
  <c r="H4" i="2" s="1"/>
  <c r="B14" i="1"/>
  <c r="D14" i="1" s="1"/>
  <c r="E5" i="1"/>
  <c r="H5" i="1" s="1"/>
  <c r="AE49" i="4" l="1"/>
  <c r="AE51" i="4" s="1"/>
  <c r="AD50" i="4"/>
  <c r="AK49" i="4"/>
  <c r="K10" i="3"/>
  <c r="I31" i="2"/>
  <c r="H33" i="2"/>
  <c r="I33" i="2" s="1"/>
  <c r="I5" i="1"/>
  <c r="K8" i="1" s="1"/>
  <c r="E39" i="3" l="1"/>
  <c r="E40" i="3" s="1"/>
  <c r="K5" i="1"/>
</calcChain>
</file>

<file path=xl/sharedStrings.xml><?xml version="1.0" encoding="utf-8"?>
<sst xmlns="http://schemas.openxmlformats.org/spreadsheetml/2006/main" count="248" uniqueCount="218">
  <si>
    <t xml:space="preserve">economie anno prec. </t>
  </si>
  <si>
    <t xml:space="preserve">TOTALE </t>
  </si>
  <si>
    <t>DSGA</t>
  </si>
  <si>
    <t>sost. Dsga    GG. 20</t>
  </si>
  <si>
    <t>FONDO DI RISERVA</t>
  </si>
  <si>
    <t xml:space="preserve">Disp. Per contrattazione </t>
  </si>
  <si>
    <t>docenti</t>
  </si>
  <si>
    <t xml:space="preserve">FIS </t>
  </si>
  <si>
    <t>ata</t>
  </si>
  <si>
    <t xml:space="preserve">FUNZIONI STRUM. </t>
  </si>
  <si>
    <t>INC. SPEC. ATA</t>
  </si>
  <si>
    <t>ORE ECC. PER SOSTIT. COLLEGHI ASSENTI</t>
  </si>
  <si>
    <t>pratica sportiva</t>
  </si>
  <si>
    <t>Agenda sud</t>
  </si>
  <si>
    <t>BONUS</t>
  </si>
  <si>
    <t xml:space="preserve">totale </t>
  </si>
  <si>
    <t>tot. MOF</t>
  </si>
  <si>
    <t>La Dirigente</t>
  </si>
  <si>
    <t>RSU</t>
  </si>
  <si>
    <t xml:space="preserve">Nevola c. </t>
  </si>
  <si>
    <t>Agata Balsamo</t>
  </si>
  <si>
    <t>Salemi G.</t>
  </si>
  <si>
    <t>Dugo M.</t>
  </si>
  <si>
    <t>Personale</t>
  </si>
  <si>
    <t>intensificazione</t>
  </si>
  <si>
    <t>sostituzione collega assente</t>
  </si>
  <si>
    <t>attività aggiuntive</t>
  </si>
  <si>
    <t>piccola manutenzione</t>
  </si>
  <si>
    <t>E-TEAM</t>
  </si>
  <si>
    <t>TOTALE ORE</t>
  </si>
  <si>
    <t>Ass. Amm.vi</t>
  </si>
  <si>
    <t>INC. SPECIFICI ATA</t>
  </si>
  <si>
    <t>A.A.</t>
  </si>
  <si>
    <t>ORE</t>
  </si>
  <si>
    <t>Coll. Scol.</t>
  </si>
  <si>
    <t>COLLABORATORI SCOLASTICI</t>
  </si>
  <si>
    <t>piccola  manutenzione</t>
  </si>
  <si>
    <t>MOF docenti 2024-25</t>
  </si>
  <si>
    <t>Incarichi Staff</t>
  </si>
  <si>
    <t>PROGETTI EXTRA</t>
  </si>
  <si>
    <t>INCARICO</t>
  </si>
  <si>
    <t>NOMINATIVO</t>
  </si>
  <si>
    <t>IMPORTO</t>
  </si>
  <si>
    <t>N. ORE</t>
  </si>
  <si>
    <t>IMP./h</t>
  </si>
  <si>
    <t xml:space="preserve">TOT. </t>
  </si>
  <si>
    <t>Coll. Del D.S.</t>
  </si>
  <si>
    <t>Munafò</t>
  </si>
  <si>
    <t>Prog. Di musica primaria</t>
  </si>
  <si>
    <t>nevola</t>
  </si>
  <si>
    <t>Prog. Di musica infanzia</t>
  </si>
  <si>
    <t>responsabile plesso Ulivi</t>
  </si>
  <si>
    <t>Nevola</t>
  </si>
  <si>
    <t>responsabile plesso Fresie</t>
  </si>
  <si>
    <t>Basile</t>
  </si>
  <si>
    <t>responsabile plesso Gardenie</t>
  </si>
  <si>
    <t>Tinè</t>
  </si>
  <si>
    <t>Comm. Orario primaria</t>
  </si>
  <si>
    <t>Nevola- Rizzo M.C.</t>
  </si>
  <si>
    <t>Commissione elettorale.</t>
  </si>
  <si>
    <t>rizzo-calanni- media</t>
  </si>
  <si>
    <t>totale</t>
  </si>
  <si>
    <t>Ref. Scambi cult. ERASMUS</t>
  </si>
  <si>
    <t>Resp. Settore infanzia</t>
  </si>
  <si>
    <t>Resp. Plesso Nazionale</t>
  </si>
  <si>
    <t>Alescio</t>
  </si>
  <si>
    <t>ore eccedenti</t>
  </si>
  <si>
    <t>Resp. Lab. Inform. Nazionale</t>
  </si>
  <si>
    <t xml:space="preserve">resp. Lab. Scient. </t>
  </si>
  <si>
    <t>Avv. Pratica sportiva</t>
  </si>
  <si>
    <t>Ref. Biblioteca gardenie</t>
  </si>
  <si>
    <t>ref. Biblioteca fresie</t>
  </si>
  <si>
    <t>Agenda Sud</t>
  </si>
  <si>
    <t>resp. Lab. Musicale ulivi</t>
  </si>
  <si>
    <t>Caruso stefania</t>
  </si>
  <si>
    <t>resp. Lab.musicale nazionale</t>
  </si>
  <si>
    <t>resp. Dipart. Linguaggi</t>
  </si>
  <si>
    <t>ref. Corso musicale</t>
  </si>
  <si>
    <t>sito web</t>
  </si>
  <si>
    <t>resp. Gosp-disp.</t>
  </si>
  <si>
    <t>Rizzo M.C.</t>
  </si>
  <si>
    <t xml:space="preserve">Resp. gruppo GLI </t>
  </si>
  <si>
    <t>Monteleone</t>
  </si>
  <si>
    <t>Resp. Biblioteca secondaria</t>
  </si>
  <si>
    <t>resp. Biblioteca ulivi</t>
  </si>
  <si>
    <t>Funzione strumentale</t>
  </si>
  <si>
    <t>Genovese</t>
  </si>
  <si>
    <t xml:space="preserve"> Giuseppa</t>
  </si>
  <si>
    <t>ref. Ed. civica</t>
  </si>
  <si>
    <t>Carbè Concetta</t>
  </si>
  <si>
    <t>Resp. Orto</t>
  </si>
  <si>
    <t>Aglieco</t>
  </si>
  <si>
    <t>Messina Angela</t>
  </si>
  <si>
    <t>referente mensa primaria</t>
  </si>
  <si>
    <t>Mure'</t>
  </si>
  <si>
    <t>Alescio Maria</t>
  </si>
  <si>
    <t>referente mensa infanzia</t>
  </si>
  <si>
    <t>Giuffrida Valentina</t>
  </si>
  <si>
    <t>Ficara Carmelo</t>
  </si>
  <si>
    <t>Comm. Orario secondaria</t>
  </si>
  <si>
    <t>Corradino Mauro</t>
  </si>
  <si>
    <t>premio galvano</t>
  </si>
  <si>
    <t>tot.</t>
  </si>
  <si>
    <t>animatore digitale + aule inf.</t>
  </si>
  <si>
    <t>coordinatori Primaria e infanzia</t>
  </si>
  <si>
    <t xml:space="preserve">8x 15 ore </t>
  </si>
  <si>
    <t>DOCENTI</t>
  </si>
  <si>
    <t>Prog. Rec. e pot. Primaria</t>
  </si>
  <si>
    <t>Messina paola</t>
  </si>
  <si>
    <t>logico-mat</t>
  </si>
  <si>
    <t>Genovese giuseppa</t>
  </si>
  <si>
    <t>Bosco Gabriele</t>
  </si>
  <si>
    <t xml:space="preserve">Zuppardo </t>
  </si>
  <si>
    <t>Campisi Rosanna</t>
  </si>
  <si>
    <t>Antoci</t>
  </si>
  <si>
    <t>Mess. P./Calvo/Valvo</t>
  </si>
  <si>
    <t>Nitto/Monteleone</t>
  </si>
  <si>
    <t>Santuccio/Girlando/Micalizzi</t>
  </si>
  <si>
    <t xml:space="preserve">Ref. Ambiente </t>
  </si>
  <si>
    <t>Munafò/Genovese</t>
  </si>
  <si>
    <t xml:space="preserve">FONDO DI ISTITUTO ATA 2024-25 </t>
  </si>
  <si>
    <t>*confluito nel fis</t>
  </si>
  <si>
    <t>Panarelloi-eiler</t>
  </si>
  <si>
    <t xml:space="preserve">Salemi v. </t>
  </si>
  <si>
    <t>Reale</t>
  </si>
  <si>
    <t>Tiralongo</t>
  </si>
  <si>
    <t>GOSP</t>
  </si>
  <si>
    <t xml:space="preserve">Musica sec. (BOSCO) </t>
  </si>
  <si>
    <t xml:space="preserve">disp. </t>
  </si>
  <si>
    <t xml:space="preserve">Diff. </t>
  </si>
  <si>
    <t xml:space="preserve">ECONOM. </t>
  </si>
  <si>
    <t xml:space="preserve">                        Fondo d'Istituto A.S.2024-25</t>
  </si>
  <si>
    <t xml:space="preserve">                        DOCENTI </t>
  </si>
  <si>
    <t>Nominativo</t>
  </si>
  <si>
    <t xml:space="preserve">1° Collaboratore D.S. </t>
  </si>
  <si>
    <t>Collaboratori D.S.</t>
  </si>
  <si>
    <t xml:space="preserve">Responsabili Plessi </t>
  </si>
  <si>
    <t xml:space="preserve">Responsabile GLHI  </t>
  </si>
  <si>
    <t>Refente GOSP</t>
  </si>
  <si>
    <t>Responsabile settore infanzia</t>
  </si>
  <si>
    <t>Dipartim. Matematico</t>
  </si>
  <si>
    <t xml:space="preserve">Dipartim. Linguistico </t>
  </si>
  <si>
    <t>Coord. Corso Musicale</t>
  </si>
  <si>
    <t>Animatore digitale</t>
  </si>
  <si>
    <t>Coordinatori</t>
  </si>
  <si>
    <t>commissione orario</t>
  </si>
  <si>
    <t>Referente attività ed. civica</t>
  </si>
  <si>
    <t>Referente Ambiente e orti</t>
  </si>
  <si>
    <t xml:space="preserve">Referente mensa </t>
  </si>
  <si>
    <t>Responsabile Lab. Informatica</t>
  </si>
  <si>
    <t xml:space="preserve">Responsabile Lab. Scientifico </t>
  </si>
  <si>
    <t xml:space="preserve">Responsabile Lab. Musicale </t>
  </si>
  <si>
    <t xml:space="preserve">Responsabile Biblioteca </t>
  </si>
  <si>
    <t>Responsabile Sito WEB</t>
  </si>
  <si>
    <t>Tutor della formazione</t>
  </si>
  <si>
    <t>Commissione elettorale</t>
  </si>
  <si>
    <t>Progetto  Musica Coro Angelorum</t>
  </si>
  <si>
    <t>Progetto "Arte e Creatività"</t>
  </si>
  <si>
    <t>ERASMUS</t>
  </si>
  <si>
    <t>Progetto "Alfabetizzazione Informatica e Netiquette"</t>
  </si>
  <si>
    <t>Totale ore a € 19,25</t>
  </si>
  <si>
    <t>potenzaimento primaria</t>
  </si>
  <si>
    <t xml:space="preserve">Funzioni Strumentale </t>
  </si>
  <si>
    <t>tot. ore</t>
  </si>
  <si>
    <t>AGLIECO ROSETTA</t>
  </si>
  <si>
    <t>ALESCIO MARIA</t>
  </si>
  <si>
    <t>ALFIERI DANIELA</t>
  </si>
  <si>
    <t>controllo</t>
  </si>
  <si>
    <t>ANTOCI MARIARITA</t>
  </si>
  <si>
    <t>BASILE GIUSEPPINA</t>
  </si>
  <si>
    <t>BIANCA CARMELA</t>
  </si>
  <si>
    <t>BOSCO GABRIELE</t>
  </si>
  <si>
    <t>CALANNI ALESSANDRA</t>
  </si>
  <si>
    <t>CALVO LETIZIA</t>
  </si>
  <si>
    <t>CAMPISI ROSANNA</t>
  </si>
  <si>
    <t>CARBE'CONCETTA</t>
  </si>
  <si>
    <t>442.40</t>
  </si>
  <si>
    <t>CARUSO STEFANIA</t>
  </si>
  <si>
    <t>?</t>
  </si>
  <si>
    <t>CORRADINO MAURO</t>
  </si>
  <si>
    <t>D'AMICO SANTINA</t>
  </si>
  <si>
    <t>DI NATALE ROSA</t>
  </si>
  <si>
    <t>DI PIETRO CORRADA</t>
  </si>
  <si>
    <t>EILER BELINDA HELGA</t>
  </si>
  <si>
    <t>FICARA CARMELO</t>
  </si>
  <si>
    <t>FRATANTONIO SALVATRICE</t>
  </si>
  <si>
    <t>GENOVESE GIUSEPPA</t>
  </si>
  <si>
    <t>884.63</t>
  </si>
  <si>
    <t>GIRLANDO GIUSI</t>
  </si>
  <si>
    <t>GIUFFRIDA VALENTINA</t>
  </si>
  <si>
    <t>GUASTELLUCCIA COSTANZA</t>
  </si>
  <si>
    <t>MAZZARELLA GIUSEPPINA</t>
  </si>
  <si>
    <t>MESSINA ANGELA</t>
  </si>
  <si>
    <t>MESSINA PAOLA</t>
  </si>
  <si>
    <t>MONTELEONE MARINELLA</t>
  </si>
  <si>
    <t>MOSCUZZA VALERIO</t>
  </si>
  <si>
    <t>prat. Sport.</t>
  </si>
  <si>
    <t>MUNAFO' DONATA</t>
  </si>
  <si>
    <t>MURE' NELLA</t>
  </si>
  <si>
    <t>MUSUMECI DANIELA</t>
  </si>
  <si>
    <t>NEVOLA CORRADINA</t>
  </si>
  <si>
    <t>NITTO SIMONA</t>
  </si>
  <si>
    <t>PANARELLO ROSARIA</t>
  </si>
  <si>
    <t>PATANE' VALENTINA</t>
  </si>
  <si>
    <t>REALE T.</t>
  </si>
  <si>
    <t>RIZZO GIUSI</t>
  </si>
  <si>
    <t>RIZZO MARIACARMELA</t>
  </si>
  <si>
    <t>SALEMI VENERA</t>
  </si>
  <si>
    <t>SANTUCCIO MARIA</t>
  </si>
  <si>
    <t>TINE' ANNA</t>
  </si>
  <si>
    <t>TIRALONGO CARMEN</t>
  </si>
  <si>
    <t>VALVO MARIAFLAVIA</t>
  </si>
  <si>
    <t>ZUPPARDO ANTONINA</t>
  </si>
  <si>
    <t>ore</t>
  </si>
  <si>
    <t xml:space="preserve">imp. </t>
  </si>
  <si>
    <t>bullismo</t>
  </si>
  <si>
    <t>conteggiate su altro foglio</t>
  </si>
  <si>
    <t xml:space="preserve"> Comunicazione M.I.  programma annuale  2025 nota prot. 36704 del  30 settembre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</si>
</sst>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[$€]\ * #,##0.00_-;\-[$€]\ * #,##0.00_-;_-[$€]\ * &quot;-&quot;??_-;_-@"/>
    <numFmt numFmtId="165" formatCode="_-* #,##0.00\ [$€-410]_-;\-* #,##0.00\ [$€-410]_-;_-* &quot;-&quot;??\ [$€-410]_-;_-@_-"/>
    <numFmt numFmtId="166" formatCode="#,##0.00\ _€"/>
    <numFmt numFmtId="167" formatCode="#,##0.00\ &quot;€&quot;"/>
  </numFmts>
  <fonts count="3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1"/>
      <name val="Calibri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b/>
      <sz val="10"/>
      <color rgb="FFFF0000"/>
      <name val="Arial"/>
    </font>
    <font>
      <sz val="10"/>
      <color rgb="FFFF0000"/>
      <name val="Arial"/>
    </font>
    <font>
      <b/>
      <sz val="11"/>
      <color theme="1"/>
      <name val="Calibri"/>
    </font>
    <font>
      <sz val="12"/>
      <color theme="1"/>
      <name val="Calibri"/>
    </font>
    <font>
      <b/>
      <sz val="9"/>
      <color theme="1"/>
      <name val="Arial"/>
    </font>
    <font>
      <b/>
      <sz val="14"/>
      <color theme="1"/>
      <name val="Calibri"/>
    </font>
    <font>
      <sz val="14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sz val="16"/>
      <color theme="1"/>
      <name val="Aria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24262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rgb="FFFF0000"/>
      <name val="Arial"/>
      <family val="2"/>
    </font>
    <font>
      <sz val="9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4" fillId="0" borderId="4" xfId="0" applyFont="1" applyBorder="1" applyAlignment="1">
      <alignment horizontal="center" vertical="top" wrapText="1"/>
    </xf>
    <xf numFmtId="4" fontId="4" fillId="0" borderId="4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0" fontId="5" fillId="0" borderId="4" xfId="0" applyFont="1" applyBorder="1"/>
    <xf numFmtId="4" fontId="7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9" fillId="0" borderId="0" xfId="0" applyNumberFormat="1" applyFont="1"/>
    <xf numFmtId="4" fontId="10" fillId="0" borderId="4" xfId="0" applyNumberFormat="1" applyFont="1" applyBorder="1" applyAlignment="1">
      <alignment horizontal="center"/>
    </xf>
    <xf numFmtId="0" fontId="9" fillId="0" borderId="0" xfId="0" applyFont="1"/>
    <xf numFmtId="4" fontId="10" fillId="2" borderId="4" xfId="0" applyNumberFormat="1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5" fillId="3" borderId="4" xfId="0" applyNumberFormat="1" applyFont="1" applyFill="1" applyBorder="1" applyAlignment="1">
      <alignment horizontal="center"/>
    </xf>
    <xf numFmtId="4" fontId="8" fillId="0" borderId="4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4" fontId="5" fillId="0" borderId="4" xfId="0" applyNumberFormat="1" applyFont="1" applyBorder="1"/>
    <xf numFmtId="4" fontId="9" fillId="0" borderId="4" xfId="0" applyNumberFormat="1" applyFont="1" applyBorder="1" applyAlignment="1">
      <alignment horizontal="center"/>
    </xf>
    <xf numFmtId="0" fontId="9" fillId="0" borderId="4" xfId="0" applyFont="1" applyBorder="1"/>
    <xf numFmtId="4" fontId="11" fillId="0" borderId="4" xfId="0" applyNumberFormat="1" applyFont="1" applyBorder="1"/>
    <xf numFmtId="4" fontId="12" fillId="0" borderId="4" xfId="0" applyNumberFormat="1" applyFont="1" applyBorder="1"/>
    <xf numFmtId="4" fontId="13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/>
    </xf>
    <xf numFmtId="4" fontId="7" fillId="0" borderId="4" xfId="0" applyNumberFormat="1" applyFont="1" applyBorder="1"/>
    <xf numFmtId="4" fontId="14" fillId="0" borderId="4" xfId="0" applyNumberFormat="1" applyFont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14" fillId="3" borderId="4" xfId="0" applyNumberFormat="1" applyFont="1" applyFill="1" applyBorder="1" applyAlignment="1">
      <alignment horizontal="center"/>
    </xf>
    <xf numFmtId="0" fontId="5" fillId="0" borderId="0" xfId="0" applyFont="1"/>
    <xf numFmtId="4" fontId="4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textRotation="90" wrapText="1"/>
    </xf>
    <xf numFmtId="0" fontId="15" fillId="0" borderId="4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4" fontId="4" fillId="0" borderId="4" xfId="0" applyNumberFormat="1" applyFont="1" applyBorder="1" applyAlignment="1">
      <alignment horizontal="center" textRotation="90"/>
    </xf>
    <xf numFmtId="4" fontId="16" fillId="2" borderId="4" xfId="0" applyNumberFormat="1" applyFont="1" applyFill="1" applyBorder="1"/>
    <xf numFmtId="4" fontId="17" fillId="0" borderId="1" xfId="0" applyNumberFormat="1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/>
    <xf numFmtId="1" fontId="4" fillId="0" borderId="6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/>
    <xf numFmtId="4" fontId="9" fillId="2" borderId="4" xfId="0" applyNumberFormat="1" applyFont="1" applyFill="1" applyBorder="1"/>
    <xf numFmtId="1" fontId="4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4" fontId="9" fillId="0" borderId="7" xfId="0" applyNumberFormat="1" applyFont="1" applyBorder="1"/>
    <xf numFmtId="0" fontId="13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horizontal="right"/>
    </xf>
    <xf numFmtId="4" fontId="9" fillId="0" borderId="4" xfId="0" applyNumberFormat="1" applyFont="1" applyBorder="1"/>
    <xf numFmtId="0" fontId="5" fillId="0" borderId="4" xfId="0" applyFont="1" applyBorder="1" applyAlignment="1">
      <alignment horizontal="right"/>
    </xf>
    <xf numFmtId="1" fontId="4" fillId="0" borderId="4" xfId="0" applyNumberFormat="1" applyFont="1" applyBorder="1"/>
    <xf numFmtId="2" fontId="4" fillId="0" borderId="4" xfId="0" applyNumberFormat="1" applyFont="1" applyBorder="1" applyAlignment="1">
      <alignment horizontal="right"/>
    </xf>
    <xf numFmtId="4" fontId="9" fillId="3" borderId="4" xfId="0" applyNumberFormat="1" applyFont="1" applyFill="1" applyBorder="1"/>
    <xf numFmtId="0" fontId="13" fillId="0" borderId="0" xfId="0" applyFont="1" applyAlignment="1">
      <alignment horizontal="center"/>
    </xf>
    <xf numFmtId="2" fontId="4" fillId="0" borderId="0" xfId="0" applyNumberFormat="1" applyFont="1" applyAlignment="1">
      <alignment horizontal="right"/>
    </xf>
    <xf numFmtId="0" fontId="4" fillId="0" borderId="0" xfId="0" applyFont="1"/>
    <xf numFmtId="2" fontId="9" fillId="0" borderId="0" xfId="0" applyNumberFormat="1" applyFont="1"/>
    <xf numFmtId="0" fontId="13" fillId="0" borderId="0" xfId="0" applyFont="1"/>
    <xf numFmtId="0" fontId="9" fillId="0" borderId="11" xfId="0" applyFont="1" applyBorder="1"/>
    <xf numFmtId="0" fontId="13" fillId="0" borderId="4" xfId="0" applyFont="1" applyBorder="1"/>
    <xf numFmtId="2" fontId="9" fillId="0" borderId="4" xfId="0" applyNumberFormat="1" applyFont="1" applyBorder="1" applyAlignment="1">
      <alignment vertical="top" wrapText="1"/>
    </xf>
    <xf numFmtId="0" fontId="9" fillId="0" borderId="15" xfId="0" applyFont="1" applyBorder="1"/>
    <xf numFmtId="0" fontId="5" fillId="0" borderId="15" xfId="0" applyFont="1" applyBorder="1"/>
    <xf numFmtId="2" fontId="5" fillId="0" borderId="4" xfId="0" applyNumberFormat="1" applyFont="1" applyBorder="1" applyAlignment="1">
      <alignment vertical="top" wrapText="1"/>
    </xf>
    <xf numFmtId="0" fontId="5" fillId="0" borderId="11" xfId="0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5" fillId="0" borderId="17" xfId="0" applyFont="1" applyBorder="1"/>
    <xf numFmtId="0" fontId="9" fillId="0" borderId="17" xfId="0" applyFont="1" applyBorder="1"/>
    <xf numFmtId="0" fontId="13" fillId="0" borderId="16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4" xfId="0" applyFont="1" applyBorder="1" applyAlignment="1">
      <alignment vertical="top" wrapText="1"/>
    </xf>
    <xf numFmtId="0" fontId="13" fillId="0" borderId="3" xfId="0" applyFont="1" applyBorder="1" applyAlignment="1">
      <alignment horizontal="left"/>
    </xf>
    <xf numFmtId="1" fontId="9" fillId="0" borderId="4" xfId="0" applyNumberFormat="1" applyFont="1" applyBorder="1"/>
    <xf numFmtId="1" fontId="13" fillId="0" borderId="4" xfId="0" applyNumberFormat="1" applyFont="1" applyBorder="1"/>
    <xf numFmtId="0" fontId="4" fillId="0" borderId="19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5" fillId="0" borderId="7" xfId="0" applyFont="1" applyBorder="1"/>
    <xf numFmtId="0" fontId="9" fillId="0" borderId="7" xfId="0" applyFont="1" applyBorder="1"/>
    <xf numFmtId="0" fontId="4" fillId="0" borderId="21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5" fillId="0" borderId="5" xfId="0" applyFont="1" applyBorder="1"/>
    <xf numFmtId="0" fontId="9" fillId="0" borderId="5" xfId="0" applyFont="1" applyBorder="1"/>
    <xf numFmtId="3" fontId="9" fillId="0" borderId="0" xfId="0" applyNumberFormat="1" applyFont="1"/>
    <xf numFmtId="0" fontId="13" fillId="0" borderId="17" xfId="0" applyFont="1" applyBorder="1" applyAlignment="1">
      <alignment horizontal="left"/>
    </xf>
    <xf numFmtId="0" fontId="13" fillId="4" borderId="22" xfId="0" applyFont="1" applyFill="1" applyBorder="1" applyAlignment="1">
      <alignment horizontal="left"/>
    </xf>
    <xf numFmtId="0" fontId="13" fillId="4" borderId="23" xfId="0" applyFont="1" applyFill="1" applyBorder="1" applyAlignment="1">
      <alignment horizontal="left"/>
    </xf>
    <xf numFmtId="0" fontId="13" fillId="0" borderId="21" xfId="0" applyFont="1" applyBorder="1" applyAlignment="1">
      <alignment horizontal="left"/>
    </xf>
    <xf numFmtId="164" fontId="9" fillId="0" borderId="0" xfId="0" applyNumberFormat="1" applyFont="1"/>
    <xf numFmtId="0" fontId="9" fillId="0" borderId="2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0" borderId="28" xfId="0" applyFont="1" applyBorder="1"/>
    <xf numFmtId="0" fontId="9" fillId="0" borderId="28" xfId="0" applyFont="1" applyBorder="1"/>
    <xf numFmtId="0" fontId="9" fillId="0" borderId="30" xfId="0" applyFont="1" applyBorder="1"/>
    <xf numFmtId="0" fontId="9" fillId="0" borderId="0" xfId="0" applyFont="1" applyAlignment="1">
      <alignment horizontal="left"/>
    </xf>
    <xf numFmtId="165" fontId="9" fillId="0" borderId="4" xfId="0" applyNumberFormat="1" applyFont="1" applyBorder="1"/>
    <xf numFmtId="165" fontId="4" fillId="0" borderId="4" xfId="0" applyNumberFormat="1" applyFont="1" applyBorder="1"/>
    <xf numFmtId="165" fontId="13" fillId="0" borderId="0" xfId="0" applyNumberFormat="1" applyFont="1"/>
    <xf numFmtId="165" fontId="9" fillId="0" borderId="12" xfId="0" applyNumberFormat="1" applyFont="1" applyBorder="1"/>
    <xf numFmtId="165" fontId="13" fillId="0" borderId="12" xfId="0" applyNumberFormat="1" applyFont="1" applyBorder="1"/>
    <xf numFmtId="165" fontId="9" fillId="0" borderId="31" xfId="0" applyNumberFormat="1" applyFont="1" applyBorder="1"/>
    <xf numFmtId="165" fontId="9" fillId="0" borderId="0" xfId="0" applyNumberFormat="1" applyFont="1"/>
    <xf numFmtId="165" fontId="0" fillId="0" borderId="0" xfId="0" applyNumberFormat="1"/>
    <xf numFmtId="165" fontId="22" fillId="0" borderId="4" xfId="0" applyNumberFormat="1" applyFont="1" applyBorder="1"/>
    <xf numFmtId="0" fontId="23" fillId="0" borderId="5" xfId="0" applyFont="1" applyBorder="1"/>
    <xf numFmtId="4" fontId="21" fillId="3" borderId="4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0" fontId="0" fillId="0" borderId="32" xfId="0" applyBorder="1"/>
    <xf numFmtId="4" fontId="25" fillId="0" borderId="32" xfId="0" applyNumberFormat="1" applyFont="1" applyBorder="1" applyAlignment="1">
      <alignment horizontal="center" vertical="center" wrapText="1"/>
    </xf>
    <xf numFmtId="4" fontId="9" fillId="0" borderId="32" xfId="0" applyNumberFormat="1" applyFont="1" applyBorder="1"/>
    <xf numFmtId="0" fontId="25" fillId="0" borderId="32" xfId="0" applyFont="1" applyBorder="1" applyAlignment="1">
      <alignment horizontal="center" vertical="center" wrapText="1"/>
    </xf>
    <xf numFmtId="4" fontId="0" fillId="0" borderId="32" xfId="0" applyNumberFormat="1" applyBorder="1"/>
    <xf numFmtId="0" fontId="9" fillId="0" borderId="32" xfId="0" applyFont="1" applyBorder="1"/>
    <xf numFmtId="0" fontId="4" fillId="0" borderId="33" xfId="0" applyFont="1" applyBorder="1" applyAlignment="1">
      <alignment horizontal="left"/>
    </xf>
    <xf numFmtId="0" fontId="3" fillId="0" borderId="34" xfId="0" applyFont="1" applyBorder="1"/>
    <xf numFmtId="165" fontId="22" fillId="5" borderId="4" xfId="0" applyNumberFormat="1" applyFont="1" applyFill="1" applyBorder="1"/>
    <xf numFmtId="0" fontId="13" fillId="0" borderId="7" xfId="0" applyFont="1" applyBorder="1"/>
    <xf numFmtId="2" fontId="9" fillId="0" borderId="7" xfId="0" applyNumberFormat="1" applyFont="1" applyBorder="1" applyAlignment="1">
      <alignment vertical="top" wrapText="1"/>
    </xf>
    <xf numFmtId="3" fontId="9" fillId="0" borderId="7" xfId="0" applyNumberFormat="1" applyFont="1" applyBorder="1"/>
    <xf numFmtId="0" fontId="9" fillId="0" borderId="35" xfId="0" applyFont="1" applyBorder="1"/>
    <xf numFmtId="0" fontId="5" fillId="0" borderId="38" xfId="0" applyFont="1" applyBorder="1"/>
    <xf numFmtId="0" fontId="9" fillId="0" borderId="38" xfId="0" applyFont="1" applyBorder="1"/>
    <xf numFmtId="165" fontId="9" fillId="0" borderId="39" xfId="0" applyNumberFormat="1" applyFont="1" applyBorder="1"/>
    <xf numFmtId="0" fontId="9" fillId="5" borderId="7" xfId="0" applyFont="1" applyFill="1" applyBorder="1"/>
    <xf numFmtId="4" fontId="5" fillId="6" borderId="4" xfId="0" applyNumberFormat="1" applyFont="1" applyFill="1" applyBorder="1" applyAlignment="1">
      <alignment horizontal="right"/>
    </xf>
    <xf numFmtId="0" fontId="21" fillId="0" borderId="4" xfId="0" applyFont="1" applyBorder="1"/>
    <xf numFmtId="4" fontId="0" fillId="5" borderId="0" xfId="0" applyNumberFormat="1" applyFill="1"/>
    <xf numFmtId="0" fontId="21" fillId="5" borderId="4" xfId="0" applyFont="1" applyFill="1" applyBorder="1"/>
    <xf numFmtId="0" fontId="0" fillId="0" borderId="35" xfId="0" applyBorder="1" applyAlignment="1">
      <alignment horizontal="center"/>
    </xf>
    <xf numFmtId="4" fontId="26" fillId="0" borderId="43" xfId="0" applyNumberFormat="1" applyFont="1" applyBorder="1" applyAlignment="1">
      <alignment horizontal="right"/>
    </xf>
    <xf numFmtId="1" fontId="0" fillId="6" borderId="35" xfId="0" applyNumberFormat="1" applyFill="1" applyBorder="1" applyAlignment="1">
      <alignment horizontal="center"/>
    </xf>
    <xf numFmtId="167" fontId="26" fillId="0" borderId="43" xfId="0" applyNumberFormat="1" applyFont="1" applyBorder="1" applyAlignment="1">
      <alignment horizontal="right"/>
    </xf>
    <xf numFmtId="167" fontId="26" fillId="0" borderId="43" xfId="0" applyNumberFormat="1" applyFont="1" applyBorder="1" applyAlignment="1">
      <alignment horizontal="center"/>
    </xf>
    <xf numFmtId="1" fontId="0" fillId="5" borderId="35" xfId="0" applyNumberFormat="1" applyFill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9" borderId="35" xfId="0" applyNumberFormat="1" applyFill="1" applyBorder="1" applyAlignment="1">
      <alignment horizontal="center"/>
    </xf>
    <xf numFmtId="167" fontId="26" fillId="5" borderId="43" xfId="0" applyNumberFormat="1" applyFont="1" applyFill="1" applyBorder="1" applyAlignment="1">
      <alignment horizontal="center"/>
    </xf>
    <xf numFmtId="0" fontId="0" fillId="5" borderId="0" xfId="0" applyFill="1"/>
    <xf numFmtId="167" fontId="29" fillId="6" borderId="43" xfId="0" applyNumberFormat="1" applyFont="1" applyFill="1" applyBorder="1" applyAlignment="1">
      <alignment horizontal="center"/>
    </xf>
    <xf numFmtId="0" fontId="28" fillId="0" borderId="0" xfId="0" applyFont="1"/>
    <xf numFmtId="4" fontId="26" fillId="0" borderId="43" xfId="0" applyNumberFormat="1" applyFont="1" applyBorder="1"/>
    <xf numFmtId="0" fontId="26" fillId="0" borderId="0" xfId="0" applyFont="1"/>
    <xf numFmtId="1" fontId="26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30" fillId="0" borderId="35" xfId="0" applyFont="1" applyBorder="1" applyAlignment="1">
      <alignment horizontal="center"/>
    </xf>
    <xf numFmtId="166" fontId="30" fillId="0" borderId="32" xfId="0" applyNumberFormat="1" applyFont="1" applyBorder="1" applyAlignment="1">
      <alignment horizontal="center"/>
    </xf>
    <xf numFmtId="0" fontId="30" fillId="0" borderId="3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35" xfId="0" applyFont="1" applyBorder="1" applyAlignment="1">
      <alignment horizontal="center" vertical="center"/>
    </xf>
    <xf numFmtId="0" fontId="31" fillId="0" borderId="35" xfId="0" applyFont="1" applyBorder="1"/>
    <xf numFmtId="1" fontId="31" fillId="8" borderId="35" xfId="0" applyNumberFormat="1" applyFont="1" applyFill="1" applyBorder="1"/>
    <xf numFmtId="1" fontId="31" fillId="0" borderId="35" xfId="0" applyNumberFormat="1" applyFont="1" applyBorder="1"/>
    <xf numFmtId="0" fontId="30" fillId="0" borderId="35" xfId="0" applyFont="1" applyBorder="1"/>
    <xf numFmtId="1" fontId="27" fillId="0" borderId="35" xfId="0" applyNumberFormat="1" applyFont="1" applyBorder="1"/>
    <xf numFmtId="166" fontId="27" fillId="5" borderId="35" xfId="0" applyNumberFormat="1" applyFont="1" applyFill="1" applyBorder="1"/>
    <xf numFmtId="1" fontId="27" fillId="10" borderId="35" xfId="0" applyNumberFormat="1" applyFont="1" applyFill="1" applyBorder="1"/>
    <xf numFmtId="0" fontId="31" fillId="0" borderId="35" xfId="0" applyFont="1" applyBorder="1" applyAlignment="1">
      <alignment horizontal="left"/>
    </xf>
    <xf numFmtId="1" fontId="31" fillId="8" borderId="35" xfId="0" applyNumberFormat="1" applyFont="1" applyFill="1" applyBorder="1" applyAlignment="1">
      <alignment horizontal="right"/>
    </xf>
    <xf numFmtId="1" fontId="31" fillId="0" borderId="35" xfId="0" applyNumberFormat="1" applyFont="1" applyBorder="1" applyAlignment="1">
      <alignment horizontal="right"/>
    </xf>
    <xf numFmtId="1" fontId="32" fillId="0" borderId="35" xfId="0" applyNumberFormat="1" applyFont="1" applyBorder="1"/>
    <xf numFmtId="1" fontId="33" fillId="0" borderId="35" xfId="0" applyNumberFormat="1" applyFont="1" applyBorder="1"/>
    <xf numFmtId="0" fontId="31" fillId="5" borderId="35" xfId="0" applyFont="1" applyFill="1" applyBorder="1"/>
    <xf numFmtId="1" fontId="31" fillId="5" borderId="35" xfId="0" applyNumberFormat="1" applyFont="1" applyFill="1" applyBorder="1" applyAlignment="1">
      <alignment horizontal="right"/>
    </xf>
    <xf numFmtId="1" fontId="31" fillId="5" borderId="35" xfId="0" applyNumberFormat="1" applyFont="1" applyFill="1" applyBorder="1"/>
    <xf numFmtId="1" fontId="31" fillId="6" borderId="35" xfId="0" applyNumberFormat="1" applyFont="1" applyFill="1" applyBorder="1" applyAlignment="1">
      <alignment horizontal="right"/>
    </xf>
    <xf numFmtId="1" fontId="31" fillId="6" borderId="35" xfId="0" applyNumberFormat="1" applyFont="1" applyFill="1" applyBorder="1"/>
    <xf numFmtId="1" fontId="27" fillId="8" borderId="35" xfId="0" applyNumberFormat="1" applyFont="1" applyFill="1" applyBorder="1" applyAlignment="1">
      <alignment horizontal="right"/>
    </xf>
    <xf numFmtId="1" fontId="27" fillId="0" borderId="35" xfId="0" applyNumberFormat="1" applyFont="1" applyBorder="1" applyAlignment="1">
      <alignment horizontal="right"/>
    </xf>
    <xf numFmtId="0" fontId="30" fillId="0" borderId="0" xfId="0" applyFont="1"/>
    <xf numFmtId="0" fontId="27" fillId="0" borderId="35" xfId="0" applyFont="1" applyBorder="1" applyAlignment="1">
      <alignment horizontal="right"/>
    </xf>
    <xf numFmtId="166" fontId="27" fillId="6" borderId="35" xfId="0" applyNumberFormat="1" applyFont="1" applyFill="1" applyBorder="1"/>
    <xf numFmtId="0" fontId="27" fillId="0" borderId="0" xfId="0" applyFont="1" applyAlignment="1">
      <alignment horizontal="right"/>
    </xf>
    <xf numFmtId="1" fontId="27" fillId="8" borderId="0" xfId="0" applyNumberFormat="1" applyFont="1" applyFill="1" applyAlignment="1">
      <alignment horizontal="right"/>
    </xf>
    <xf numFmtId="1" fontId="27" fillId="0" borderId="0" xfId="0" applyNumberFormat="1" applyFont="1" applyAlignment="1">
      <alignment horizontal="right"/>
    </xf>
    <xf numFmtId="4" fontId="27" fillId="0" borderId="0" xfId="0" applyNumberFormat="1" applyFont="1" applyAlignment="1">
      <alignment horizontal="right"/>
    </xf>
    <xf numFmtId="2" fontId="27" fillId="0" borderId="0" xfId="0" applyNumberFormat="1" applyFont="1" applyAlignment="1">
      <alignment horizontal="right"/>
    </xf>
    <xf numFmtId="1" fontId="27" fillId="0" borderId="32" xfId="0" applyNumberFormat="1" applyFont="1" applyBorder="1" applyAlignment="1">
      <alignment horizontal="right"/>
    </xf>
    <xf numFmtId="4" fontId="27" fillId="0" borderId="35" xfId="0" applyNumberFormat="1" applyFont="1" applyBorder="1" applyAlignment="1">
      <alignment horizontal="right"/>
    </xf>
    <xf numFmtId="166" fontId="27" fillId="0" borderId="0" xfId="0" applyNumberFormat="1" applyFont="1" applyAlignment="1">
      <alignment horizontal="right"/>
    </xf>
    <xf numFmtId="4" fontId="30" fillId="0" borderId="0" xfId="0" applyNumberFormat="1" applyFont="1"/>
    <xf numFmtId="1" fontId="30" fillId="0" borderId="35" xfId="0" applyNumberFormat="1" applyFont="1" applyBorder="1"/>
    <xf numFmtId="4" fontId="30" fillId="0" borderId="35" xfId="0" applyNumberFormat="1" applyFont="1" applyBorder="1"/>
    <xf numFmtId="4" fontId="30" fillId="8" borderId="0" xfId="0" applyNumberFormat="1" applyFont="1" applyFill="1"/>
    <xf numFmtId="166" fontId="30" fillId="0" borderId="0" xfId="0" applyNumberFormat="1" applyFont="1"/>
    <xf numFmtId="4" fontId="30" fillId="5" borderId="35" xfId="0" applyNumberFormat="1" applyFont="1" applyFill="1" applyBorder="1"/>
    <xf numFmtId="166" fontId="27" fillId="0" borderId="35" xfId="0" applyNumberFormat="1" applyFont="1" applyBorder="1"/>
    <xf numFmtId="0" fontId="31" fillId="6" borderId="35" xfId="0" applyFont="1" applyFill="1" applyBorder="1"/>
    <xf numFmtId="0" fontId="30" fillId="6" borderId="35" xfId="0" applyFont="1" applyFill="1" applyBorder="1"/>
    <xf numFmtId="1" fontId="27" fillId="6" borderId="35" xfId="0" applyNumberFormat="1" applyFont="1" applyFill="1" applyBorder="1"/>
    <xf numFmtId="1" fontId="26" fillId="6" borderId="35" xfId="0" applyNumberFormat="1" applyFont="1" applyFill="1" applyBorder="1" applyAlignment="1">
      <alignment horizontal="center"/>
    </xf>
    <xf numFmtId="167" fontId="26" fillId="6" borderId="43" xfId="0" applyNumberFormat="1" applyFont="1" applyFill="1" applyBorder="1" applyAlignment="1">
      <alignment horizontal="center"/>
    </xf>
    <xf numFmtId="0" fontId="0" fillId="6" borderId="0" xfId="0" applyFill="1"/>
    <xf numFmtId="0" fontId="31" fillId="6" borderId="35" xfId="0" applyFont="1" applyFill="1" applyBorder="1" applyAlignment="1">
      <alignment horizontal="left"/>
    </xf>
    <xf numFmtId="0" fontId="31" fillId="6" borderId="44" xfId="0" applyFont="1" applyFill="1" applyBorder="1" applyAlignment="1">
      <alignment horizontal="left"/>
    </xf>
    <xf numFmtId="0" fontId="32" fillId="6" borderId="35" xfId="0" applyFont="1" applyFill="1" applyBorder="1"/>
    <xf numFmtId="1" fontId="27" fillId="6" borderId="35" xfId="0" applyNumberFormat="1" applyFont="1" applyFill="1" applyBorder="1" applyAlignment="1">
      <alignment horizontal="right"/>
    </xf>
    <xf numFmtId="0" fontId="13" fillId="6" borderId="4" xfId="0" applyFont="1" applyFill="1" applyBorder="1"/>
    <xf numFmtId="2" fontId="9" fillId="6" borderId="4" xfId="0" applyNumberFormat="1" applyFont="1" applyFill="1" applyBorder="1" applyAlignment="1">
      <alignment vertical="top" wrapText="1"/>
    </xf>
    <xf numFmtId="0" fontId="9" fillId="6" borderId="4" xfId="0" applyFont="1" applyFill="1" applyBorder="1"/>
    <xf numFmtId="165" fontId="9" fillId="6" borderId="4" xfId="0" applyNumberFormat="1" applyFont="1" applyFill="1" applyBorder="1"/>
    <xf numFmtId="0" fontId="1" fillId="0" borderId="0" xfId="0" applyFont="1"/>
    <xf numFmtId="0" fontId="27" fillId="0" borderId="35" xfId="0" applyFont="1" applyBorder="1" applyAlignment="1">
      <alignment horizontal="center" vertical="top" textRotation="90" wrapText="1"/>
    </xf>
    <xf numFmtId="0" fontId="27" fillId="0" borderId="35" xfId="0" applyFont="1" applyBorder="1" applyAlignment="1">
      <alignment horizontal="center" vertical="top" textRotation="90"/>
    </xf>
    <xf numFmtId="166" fontId="27" fillId="7" borderId="35" xfId="0" applyNumberFormat="1" applyFont="1" applyFill="1" applyBorder="1" applyAlignment="1">
      <alignment horizontal="center" vertical="top" textRotation="90" wrapText="1"/>
    </xf>
    <xf numFmtId="0" fontId="26" fillId="7" borderId="35" xfId="0" applyFont="1" applyFill="1" applyBorder="1" applyAlignment="1">
      <alignment horizontal="center" vertical="top" textRotation="90" wrapText="1"/>
    </xf>
    <xf numFmtId="4" fontId="26" fillId="0" borderId="43" xfId="0" applyNumberFormat="1" applyFont="1" applyBorder="1" applyAlignment="1">
      <alignment horizontal="center" vertical="top" textRotation="90" wrapText="1"/>
    </xf>
    <xf numFmtId="2" fontId="27" fillId="0" borderId="0" xfId="0" applyNumberFormat="1" applyFont="1" applyAlignment="1">
      <alignment horizontal="center"/>
    </xf>
    <xf numFmtId="2" fontId="30" fillId="0" borderId="0" xfId="0" applyNumberFormat="1" applyFont="1" applyAlignment="1">
      <alignment horizontal="center"/>
    </xf>
    <xf numFmtId="2" fontId="27" fillId="0" borderId="35" xfId="0" applyNumberFormat="1" applyFont="1" applyBorder="1" applyAlignment="1">
      <alignment horizontal="center" vertical="top" textRotation="90" wrapText="1"/>
    </xf>
    <xf numFmtId="2" fontId="30" fillId="0" borderId="0" xfId="0" applyNumberFormat="1" applyFont="1"/>
    <xf numFmtId="2" fontId="31" fillId="0" borderId="35" xfId="0" applyNumberFormat="1" applyFont="1" applyBorder="1"/>
    <xf numFmtId="4" fontId="31" fillId="0" borderId="35" xfId="0" applyNumberFormat="1" applyFont="1" applyBorder="1"/>
    <xf numFmtId="3" fontId="31" fillId="0" borderId="35" xfId="0" applyNumberFormat="1" applyFont="1" applyBorder="1"/>
    <xf numFmtId="2" fontId="31" fillId="0" borderId="35" xfId="0" applyNumberFormat="1" applyFont="1" applyBorder="1" applyAlignment="1">
      <alignment horizontal="center"/>
    </xf>
    <xf numFmtId="3" fontId="31" fillId="0" borderId="35" xfId="0" applyNumberFormat="1" applyFont="1" applyBorder="1" applyAlignment="1">
      <alignment horizontal="center"/>
    </xf>
    <xf numFmtId="2" fontId="27" fillId="0" borderId="35" xfId="0" applyNumberFormat="1" applyFont="1" applyBorder="1" applyAlignment="1">
      <alignment horizontal="right"/>
    </xf>
    <xf numFmtId="1" fontId="26" fillId="5" borderId="0" xfId="0" applyNumberFormat="1" applyFont="1" applyFill="1" applyAlignment="1">
      <alignment horizontal="right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2" fontId="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14" xfId="0" applyFont="1" applyBorder="1"/>
    <xf numFmtId="0" fontId="9" fillId="0" borderId="26" xfId="0" applyFont="1" applyBorder="1" applyAlignment="1">
      <alignment horizontal="left"/>
    </xf>
    <xf numFmtId="0" fontId="3" fillId="0" borderId="27" xfId="0" applyFont="1" applyBorder="1"/>
    <xf numFmtId="0" fontId="5" fillId="0" borderId="26" xfId="0" applyFont="1" applyBorder="1" applyAlignment="1">
      <alignment horizontal="center"/>
    </xf>
    <xf numFmtId="0" fontId="3" fillId="0" borderId="29" xfId="0" applyFont="1" applyBorder="1"/>
    <xf numFmtId="0" fontId="9" fillId="0" borderId="36" xfId="0" applyFont="1" applyBorder="1" applyAlignment="1">
      <alignment horizontal="left"/>
    </xf>
    <xf numFmtId="0" fontId="3" fillId="0" borderId="37" xfId="0" applyFont="1" applyBorder="1"/>
    <xf numFmtId="0" fontId="13" fillId="0" borderId="9" xfId="0" applyFont="1" applyBorder="1" applyAlignment="1">
      <alignment horizontal="left"/>
    </xf>
    <xf numFmtId="0" fontId="3" fillId="0" borderId="10" xfId="0" applyFont="1" applyBorder="1"/>
    <xf numFmtId="0" fontId="9" fillId="0" borderId="18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3" fillId="0" borderId="25" xfId="0" applyFont="1" applyBorder="1"/>
    <xf numFmtId="0" fontId="4" fillId="0" borderId="13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0" fontId="3" fillId="0" borderId="8" xfId="0" applyFont="1" applyBorder="1"/>
    <xf numFmtId="0" fontId="20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13" fillId="0" borderId="0" xfId="0" applyFont="1" applyAlignment="1">
      <alignment horizontal="left"/>
    </xf>
    <xf numFmtId="0" fontId="27" fillId="0" borderId="4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41" xfId="0" applyFont="1" applyBorder="1" applyAlignment="1">
      <alignment horizontal="center"/>
    </xf>
    <xf numFmtId="0" fontId="27" fillId="0" borderId="42" xfId="0" applyFont="1" applyBorder="1" applyAlignment="1">
      <alignment horizontal="center"/>
    </xf>
    <xf numFmtId="0" fontId="30" fillId="0" borderId="3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M13" sqref="M13"/>
    </sheetView>
  </sheetViews>
  <sheetFormatPr defaultColWidth="14.42578125" defaultRowHeight="15" customHeight="1"/>
  <cols>
    <col min="1" max="1" width="18.5703125" customWidth="1"/>
    <col min="2" max="2" width="12.7109375" customWidth="1"/>
    <col min="3" max="3" width="11" customWidth="1"/>
    <col min="4" max="4" width="11.42578125" customWidth="1"/>
    <col min="5" max="5" width="13.85546875" customWidth="1"/>
    <col min="6" max="6" width="10.140625" customWidth="1"/>
    <col min="7" max="7" width="9" customWidth="1"/>
    <col min="8" max="8" width="9.140625" customWidth="1"/>
    <col min="9" max="9" width="17.140625" customWidth="1"/>
    <col min="10" max="10" width="8.7109375" customWidth="1"/>
    <col min="11" max="11" width="12.28515625" customWidth="1"/>
    <col min="12" max="14" width="8.7109375" customWidth="1"/>
    <col min="15" max="15" width="10.140625" customWidth="1"/>
    <col min="16" max="26" width="8.7109375" customWidth="1"/>
  </cols>
  <sheetData>
    <row r="1" spans="1:16" ht="33.75" customHeight="1">
      <c r="A1" s="232" t="s">
        <v>217</v>
      </c>
      <c r="B1" s="233"/>
      <c r="C1" s="233"/>
      <c r="D1" s="233"/>
      <c r="E1" s="233"/>
      <c r="F1" s="233"/>
      <c r="G1" s="233"/>
      <c r="H1" s="233"/>
      <c r="I1" s="233"/>
      <c r="J1" s="233"/>
      <c r="K1" s="234"/>
    </row>
    <row r="2" spans="1:16" ht="38.25">
      <c r="A2" s="1"/>
      <c r="B2" s="2"/>
      <c r="C2" s="3" t="s">
        <v>0</v>
      </c>
      <c r="D2" s="3"/>
      <c r="E2" s="4" t="s">
        <v>1</v>
      </c>
      <c r="F2" s="3" t="s">
        <v>2</v>
      </c>
      <c r="G2" s="3" t="s">
        <v>3</v>
      </c>
      <c r="H2" s="3" t="s">
        <v>4</v>
      </c>
      <c r="I2" s="5" t="s">
        <v>5</v>
      </c>
      <c r="J2" s="6"/>
      <c r="K2" s="7"/>
    </row>
    <row r="3" spans="1:16" ht="15.75">
      <c r="A3" s="8"/>
      <c r="B3" s="9"/>
      <c r="C3" s="9"/>
      <c r="D3" s="9"/>
      <c r="E3" s="9"/>
      <c r="F3" s="10"/>
      <c r="G3" s="4"/>
      <c r="H3" s="4"/>
      <c r="I3" s="4"/>
      <c r="K3" s="11">
        <v>0.7</v>
      </c>
    </row>
    <row r="4" spans="1:16">
      <c r="B4" s="9"/>
      <c r="C4" s="9"/>
      <c r="D4" s="9"/>
      <c r="E4" s="9"/>
      <c r="F4" s="10"/>
      <c r="G4" s="4"/>
      <c r="H4" s="4"/>
      <c r="I4" s="4"/>
      <c r="J4" s="12"/>
      <c r="K4" s="4" t="s">
        <v>6</v>
      </c>
      <c r="M4" s="13"/>
      <c r="O4" s="14"/>
    </row>
    <row r="5" spans="1:16" ht="15.75">
      <c r="A5" s="3" t="s">
        <v>7</v>
      </c>
      <c r="B5" s="15">
        <v>33721.35</v>
      </c>
      <c r="C5" s="16">
        <v>5813.49</v>
      </c>
      <c r="D5" s="17">
        <v>8904.56</v>
      </c>
      <c r="E5" s="18">
        <f>SUM(B5:D5)</f>
        <v>48439.399999999994</v>
      </c>
      <c r="F5" s="9">
        <v>4068</v>
      </c>
      <c r="G5" s="12">
        <v>310</v>
      </c>
      <c r="H5" s="12">
        <f>E5*2/100</f>
        <v>968.7879999999999</v>
      </c>
      <c r="I5" s="19">
        <f>E5-F5-G5-H5</f>
        <v>43092.611999999994</v>
      </c>
      <c r="J5" s="12"/>
      <c r="K5" s="12">
        <f>I5*70/100</f>
        <v>30164.828399999995</v>
      </c>
    </row>
    <row r="6" spans="1:16">
      <c r="A6" s="7"/>
      <c r="B6" s="15"/>
      <c r="C6" s="15"/>
      <c r="E6" s="9"/>
      <c r="F6" s="10"/>
      <c r="G6" s="4"/>
      <c r="H6" s="4"/>
      <c r="I6" s="4"/>
      <c r="J6" s="20"/>
      <c r="K6" s="4" t="s">
        <v>8</v>
      </c>
    </row>
    <row r="7" spans="1:16">
      <c r="A7" s="3" t="s">
        <v>9</v>
      </c>
      <c r="B7" s="15">
        <v>3539.03</v>
      </c>
      <c r="C7" s="15"/>
      <c r="D7" s="15"/>
      <c r="E7" s="9"/>
      <c r="F7" s="10"/>
      <c r="G7" s="4"/>
      <c r="H7" s="4"/>
      <c r="I7" s="4"/>
      <c r="J7" s="12"/>
      <c r="K7" s="11">
        <v>0.3</v>
      </c>
      <c r="O7" s="14"/>
    </row>
    <row r="8" spans="1:16" ht="21.75" customHeight="1">
      <c r="A8" s="3" t="s">
        <v>10</v>
      </c>
      <c r="B8" s="15">
        <v>2257.02</v>
      </c>
      <c r="C8" s="15"/>
      <c r="D8" s="15"/>
      <c r="E8" s="9"/>
      <c r="F8" s="10"/>
      <c r="G8" s="4"/>
      <c r="H8" s="12"/>
      <c r="I8" s="4"/>
      <c r="J8" s="12"/>
      <c r="K8" s="12">
        <f>I5*30/100</f>
        <v>12927.783599999999</v>
      </c>
    </row>
    <row r="9" spans="1:16" ht="48.75" customHeight="1">
      <c r="A9" s="3" t="s">
        <v>11</v>
      </c>
      <c r="B9" s="9">
        <v>2033.52</v>
      </c>
      <c r="C9" s="9"/>
      <c r="D9" s="9"/>
      <c r="E9" s="9"/>
      <c r="F9" s="10"/>
      <c r="G9" s="4"/>
      <c r="H9" s="4"/>
      <c r="I9" s="4"/>
      <c r="J9" s="12"/>
      <c r="K9" s="4"/>
      <c r="O9" s="14"/>
      <c r="P9" s="14"/>
    </row>
    <row r="10" spans="1:16">
      <c r="A10" s="3" t="s">
        <v>12</v>
      </c>
      <c r="B10" s="21">
        <v>576.76</v>
      </c>
      <c r="C10" s="15"/>
      <c r="D10" s="15"/>
      <c r="E10" s="9"/>
      <c r="F10" s="10"/>
      <c r="G10" s="4"/>
      <c r="H10" s="4"/>
      <c r="I10" s="4"/>
      <c r="J10" s="12"/>
      <c r="K10" s="4"/>
      <c r="O10" s="14"/>
      <c r="P10" s="14"/>
    </row>
    <row r="11" spans="1:16">
      <c r="A11" s="22" t="s">
        <v>13</v>
      </c>
      <c r="B11" s="18">
        <v>1976.82</v>
      </c>
      <c r="C11" s="9"/>
      <c r="D11" s="9"/>
      <c r="E11" s="9"/>
      <c r="F11" s="10"/>
      <c r="G11" s="7"/>
      <c r="H11" s="7"/>
      <c r="I11" s="23"/>
      <c r="J11" s="23"/>
      <c r="K11" s="7"/>
      <c r="O11" s="14"/>
      <c r="P11" s="14"/>
    </row>
    <row r="12" spans="1:16" ht="30">
      <c r="A12" s="3" t="s">
        <v>14</v>
      </c>
      <c r="B12" s="21">
        <v>8904.56</v>
      </c>
      <c r="C12" s="118" t="s">
        <v>121</v>
      </c>
      <c r="D12" s="24"/>
      <c r="E12" s="9"/>
      <c r="F12" s="9"/>
      <c r="G12" s="25"/>
      <c r="H12" s="25"/>
      <c r="I12" s="26"/>
      <c r="J12" s="27"/>
      <c r="K12" s="25"/>
      <c r="O12" s="28"/>
      <c r="P12" s="14"/>
    </row>
    <row r="13" spans="1:16">
      <c r="A13" s="25"/>
      <c r="B13" s="29"/>
      <c r="C13" s="29"/>
      <c r="D13" s="29"/>
      <c r="E13" s="29"/>
      <c r="F13" s="29"/>
      <c r="G13" s="25"/>
      <c r="H13" s="25"/>
      <c r="I13" s="25"/>
      <c r="J13" s="25"/>
      <c r="K13" s="25"/>
      <c r="O13" s="14"/>
      <c r="P13" s="14"/>
    </row>
    <row r="14" spans="1:16" ht="15.75">
      <c r="A14" s="30" t="s">
        <v>15</v>
      </c>
      <c r="B14" s="31">
        <f>SUM(B5:B13)</f>
        <v>53009.05999999999</v>
      </c>
      <c r="C14" s="8">
        <v>5813.49</v>
      </c>
      <c r="D14" s="32">
        <f>SUM(B14:C14)</f>
        <v>58822.549999999988</v>
      </c>
      <c r="E14" s="33" t="s">
        <v>16</v>
      </c>
      <c r="F14" s="29"/>
      <c r="G14" s="25"/>
      <c r="H14" s="25"/>
      <c r="I14" s="25"/>
      <c r="J14" s="25"/>
      <c r="K14" s="25"/>
      <c r="O14" s="14"/>
      <c r="P14" s="14"/>
    </row>
    <row r="15" spans="1:16">
      <c r="O15" s="14"/>
      <c r="P15" s="14"/>
    </row>
    <row r="16" spans="1:16">
      <c r="O16" s="28"/>
      <c r="P16" s="14"/>
    </row>
    <row r="17" spans="2:21">
      <c r="L17" s="14"/>
      <c r="O17" s="14"/>
      <c r="P17" s="14"/>
      <c r="Q17" s="14"/>
    </row>
    <row r="18" spans="2:21">
      <c r="B18" s="16" t="s">
        <v>17</v>
      </c>
      <c r="D18" s="16" t="s">
        <v>18</v>
      </c>
      <c r="E18" s="16" t="s">
        <v>19</v>
      </c>
      <c r="O18" s="14"/>
      <c r="P18" s="14"/>
    </row>
    <row r="19" spans="2:21">
      <c r="B19" s="16" t="s">
        <v>20</v>
      </c>
      <c r="E19" s="34" t="s">
        <v>21</v>
      </c>
      <c r="I19" s="14"/>
      <c r="J19" s="14"/>
      <c r="K19" s="14"/>
      <c r="L19" s="14"/>
      <c r="M19" s="14"/>
      <c r="N19" s="14"/>
      <c r="O19" s="14"/>
      <c r="P19" s="14"/>
    </row>
    <row r="20" spans="2:21">
      <c r="E20" s="16" t="s">
        <v>22</v>
      </c>
      <c r="I20" s="14"/>
      <c r="J20" s="14"/>
      <c r="K20" s="14"/>
      <c r="L20" s="14"/>
      <c r="M20" s="14"/>
      <c r="N20" s="14"/>
      <c r="O20" s="14"/>
      <c r="P20" s="14"/>
    </row>
    <row r="21" spans="2:21" ht="15.75" customHeight="1">
      <c r="C21" s="35"/>
      <c r="D21" s="35"/>
      <c r="I21" s="14"/>
      <c r="J21" s="14"/>
      <c r="K21" s="14"/>
      <c r="L21" s="14"/>
      <c r="M21" s="14"/>
      <c r="N21" s="14"/>
      <c r="O21" s="14"/>
      <c r="P21" s="14"/>
    </row>
    <row r="22" spans="2:21" ht="15.75" customHeight="1">
      <c r="C22" s="35"/>
      <c r="D22" s="35"/>
      <c r="I22" s="14"/>
      <c r="J22" s="14"/>
      <c r="K22" s="14"/>
      <c r="L22" s="14"/>
      <c r="M22" s="14"/>
      <c r="N22" s="14"/>
      <c r="O22" s="14"/>
      <c r="P22" s="14"/>
    </row>
    <row r="23" spans="2:21" ht="15.75" customHeight="1">
      <c r="C23" s="35"/>
      <c r="D23" s="35"/>
      <c r="I23" s="14"/>
      <c r="J23" s="14"/>
      <c r="K23" s="14"/>
      <c r="L23" s="14"/>
      <c r="M23" s="14"/>
      <c r="N23" s="14"/>
      <c r="O23" s="14"/>
      <c r="P23" s="14"/>
    </row>
    <row r="24" spans="2:21" ht="15.75" customHeight="1">
      <c r="I24" s="14"/>
      <c r="J24" s="14"/>
      <c r="K24" s="14"/>
      <c r="L24" s="14"/>
      <c r="M24" s="14"/>
      <c r="N24" s="14"/>
      <c r="O24" s="14"/>
      <c r="P24" s="14"/>
      <c r="U24" s="14"/>
    </row>
    <row r="25" spans="2:21" ht="15.75" customHeight="1">
      <c r="I25" s="14"/>
      <c r="J25" s="14"/>
      <c r="K25" s="14"/>
      <c r="L25" s="14"/>
      <c r="M25" s="14"/>
      <c r="N25" s="14"/>
      <c r="O25" s="14"/>
      <c r="P25" s="14"/>
    </row>
    <row r="26" spans="2:21" ht="15.75" customHeight="1">
      <c r="I26" s="14"/>
      <c r="J26" s="14"/>
      <c r="K26" s="14"/>
      <c r="L26" s="14"/>
      <c r="M26" s="14"/>
      <c r="N26" s="14"/>
      <c r="O26" s="14"/>
      <c r="P26" s="14"/>
    </row>
    <row r="27" spans="2:21" ht="15.75" customHeight="1">
      <c r="I27" s="14"/>
      <c r="J27" s="14"/>
      <c r="K27" s="14"/>
      <c r="L27" s="14"/>
      <c r="M27" s="14"/>
      <c r="N27" s="14"/>
      <c r="O27" s="14"/>
      <c r="P27" s="14"/>
    </row>
    <row r="28" spans="2:21" ht="15.75" customHeight="1">
      <c r="I28" s="14"/>
      <c r="J28" s="14"/>
      <c r="K28" s="14"/>
      <c r="L28" s="14"/>
      <c r="M28" s="14"/>
      <c r="N28" s="14"/>
      <c r="O28" s="14"/>
      <c r="P28" s="14"/>
    </row>
    <row r="29" spans="2:21" ht="15.75" customHeight="1">
      <c r="I29" s="14"/>
      <c r="J29" s="14"/>
      <c r="K29" s="14"/>
      <c r="L29" s="14"/>
      <c r="M29" s="14"/>
      <c r="N29" s="14"/>
      <c r="O29" s="14"/>
      <c r="P29" s="14"/>
    </row>
    <row r="30" spans="2:21" ht="15.75" customHeight="1">
      <c r="I30" s="14"/>
      <c r="J30" s="14"/>
      <c r="K30" s="14"/>
      <c r="L30" s="14"/>
      <c r="M30" s="14"/>
      <c r="N30" s="14"/>
      <c r="O30" s="14"/>
      <c r="P30" s="14"/>
    </row>
    <row r="31" spans="2:21" ht="15.75" customHeight="1"/>
    <row r="32" spans="2:21" ht="15.75" customHeight="1">
      <c r="P32" s="14"/>
    </row>
    <row r="33" spans="16:16" ht="15.75" customHeight="1"/>
    <row r="34" spans="16:16" ht="15.75" customHeight="1">
      <c r="P34" s="14"/>
    </row>
    <row r="35" spans="16:16" ht="15.75" customHeight="1"/>
    <row r="36" spans="16:16" ht="15.75" customHeight="1"/>
    <row r="37" spans="16:16" ht="15.75" customHeight="1"/>
    <row r="38" spans="16:16" ht="15.75" customHeight="1"/>
    <row r="39" spans="16:16" ht="15.75" customHeight="1"/>
    <row r="40" spans="16:16" ht="15.75" customHeight="1"/>
    <row r="41" spans="16:16" ht="15.75" customHeight="1"/>
    <row r="42" spans="16:16" ht="15.75" customHeight="1"/>
    <row r="43" spans="16:16" ht="15.75" customHeight="1"/>
    <row r="44" spans="16:16" ht="15.75" customHeight="1"/>
    <row r="45" spans="16:16" ht="15.75" customHeight="1"/>
    <row r="46" spans="16:16" ht="15.75" customHeight="1"/>
    <row r="47" spans="16:16" ht="15.75" customHeight="1"/>
    <row r="48" spans="16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pageMargins left="0.22" right="0.4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workbookViewId="0">
      <selection activeCell="S18" sqref="S18"/>
    </sheetView>
  </sheetViews>
  <sheetFormatPr defaultColWidth="14.42578125" defaultRowHeight="15" customHeight="1"/>
  <cols>
    <col min="1" max="1" width="11" customWidth="1"/>
    <col min="2" max="2" width="8.7109375" customWidth="1"/>
    <col min="3" max="3" width="10.42578125" customWidth="1"/>
    <col min="4" max="6" width="8.7109375" customWidth="1"/>
    <col min="7" max="7" width="11.42578125" customWidth="1"/>
    <col min="8" max="8" width="12.7109375" customWidth="1"/>
    <col min="9" max="9" width="8.7109375" customWidth="1"/>
    <col min="10" max="10" width="13.7109375" customWidth="1"/>
    <col min="11" max="11" width="9.140625" customWidth="1"/>
    <col min="12" max="12" width="11" customWidth="1"/>
    <col min="13" max="26" width="8.7109375" customWidth="1"/>
  </cols>
  <sheetData>
    <row r="1" spans="1:28" ht="27" customHeight="1">
      <c r="A1" s="236" t="s">
        <v>120</v>
      </c>
      <c r="B1" s="233"/>
      <c r="C1" s="233"/>
      <c r="D1" s="233"/>
      <c r="E1" s="233"/>
      <c r="F1" s="233"/>
      <c r="G1" s="233"/>
      <c r="H1" s="234"/>
    </row>
    <row r="2" spans="1:28" ht="84" customHeight="1">
      <c r="A2" s="36" t="s">
        <v>23</v>
      </c>
      <c r="B2" s="37" t="s">
        <v>24</v>
      </c>
      <c r="C2" s="37" t="s">
        <v>25</v>
      </c>
      <c r="D2" s="38" t="s">
        <v>26</v>
      </c>
      <c r="E2" s="37" t="s">
        <v>27</v>
      </c>
      <c r="F2" s="39" t="s">
        <v>28</v>
      </c>
      <c r="G2" s="40" t="s">
        <v>29</v>
      </c>
      <c r="H2" s="41">
        <v>12927.78</v>
      </c>
    </row>
    <row r="3" spans="1:28" ht="18.75">
      <c r="A3" s="36" t="s">
        <v>30</v>
      </c>
      <c r="B3" s="37"/>
      <c r="C3" s="37"/>
      <c r="D3" s="38"/>
      <c r="E3" s="37"/>
      <c r="F3" s="39"/>
      <c r="G3" s="40"/>
      <c r="H3" s="42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</row>
    <row r="4" spans="1:28">
      <c r="A4" s="43">
        <v>1</v>
      </c>
      <c r="B4" s="44">
        <v>23</v>
      </c>
      <c r="C4" s="44">
        <v>9</v>
      </c>
      <c r="D4" s="44">
        <v>10</v>
      </c>
      <c r="E4" s="44"/>
      <c r="F4" s="44"/>
      <c r="G4" s="45">
        <f t="shared" ref="G4:G8" si="0">SUM(B4:F4)</f>
        <v>42</v>
      </c>
      <c r="H4" s="46">
        <f t="shared" ref="H4:H8" si="1">SUM(G4)*15.95</f>
        <v>669.9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8">
      <c r="A5" s="43">
        <v>2</v>
      </c>
      <c r="B5" s="44">
        <v>23</v>
      </c>
      <c r="C5" s="44">
        <v>9</v>
      </c>
      <c r="D5" s="44">
        <v>10</v>
      </c>
      <c r="E5" s="44"/>
      <c r="F5" s="44"/>
      <c r="G5" s="45">
        <f t="shared" si="0"/>
        <v>42</v>
      </c>
      <c r="H5" s="46">
        <f t="shared" si="1"/>
        <v>669.9</v>
      </c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</row>
    <row r="6" spans="1:28">
      <c r="A6" s="43">
        <v>3</v>
      </c>
      <c r="B6" s="44">
        <v>23</v>
      </c>
      <c r="C6" s="44">
        <v>9</v>
      </c>
      <c r="D6" s="44">
        <v>10</v>
      </c>
      <c r="E6" s="44"/>
      <c r="G6" s="47">
        <f t="shared" si="0"/>
        <v>42</v>
      </c>
      <c r="H6" s="46">
        <f t="shared" si="1"/>
        <v>669.9</v>
      </c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</row>
    <row r="7" spans="1:28" ht="15.75">
      <c r="A7" s="43">
        <v>4</v>
      </c>
      <c r="B7" s="44">
        <v>23</v>
      </c>
      <c r="C7" s="44">
        <v>9</v>
      </c>
      <c r="D7" s="44">
        <v>10</v>
      </c>
      <c r="E7" s="44"/>
      <c r="F7" s="44"/>
      <c r="G7" s="47">
        <f t="shared" si="0"/>
        <v>42</v>
      </c>
      <c r="H7" s="46">
        <f t="shared" si="1"/>
        <v>669.9</v>
      </c>
      <c r="J7" s="237" t="s">
        <v>31</v>
      </c>
      <c r="K7" s="233"/>
      <c r="L7" s="233"/>
      <c r="M7" s="234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</row>
    <row r="8" spans="1:28">
      <c r="A8" s="43">
        <v>5</v>
      </c>
      <c r="B8" s="44">
        <v>23</v>
      </c>
      <c r="C8" s="44">
        <v>9</v>
      </c>
      <c r="D8" s="44">
        <v>10</v>
      </c>
      <c r="E8" s="44"/>
      <c r="F8" s="44">
        <v>14</v>
      </c>
      <c r="G8" s="47">
        <f t="shared" si="0"/>
        <v>56</v>
      </c>
      <c r="H8" s="46">
        <f t="shared" si="1"/>
        <v>893.19999999999993</v>
      </c>
      <c r="J8" s="238"/>
      <c r="K8" s="234"/>
      <c r="M8" s="46">
        <v>2257.02</v>
      </c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</row>
    <row r="9" spans="1:28">
      <c r="A9" s="43"/>
      <c r="B9" s="48"/>
      <c r="C9" s="44"/>
      <c r="D9" s="44"/>
      <c r="F9" s="44"/>
      <c r="I9" s="46">
        <f>SUM(H4:H8)</f>
        <v>3572.7999999999997</v>
      </c>
      <c r="J9" s="238" t="s">
        <v>32</v>
      </c>
      <c r="K9" s="233"/>
      <c r="L9" s="233"/>
      <c r="M9" s="234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</row>
    <row r="10" spans="1:28">
      <c r="A10" s="49"/>
      <c r="B10" s="50"/>
      <c r="C10" s="51"/>
      <c r="D10" s="51"/>
      <c r="E10" s="51"/>
      <c r="F10" s="51"/>
      <c r="G10" s="52"/>
      <c r="H10" s="53"/>
      <c r="J10" s="25"/>
      <c r="K10" s="25" t="s">
        <v>33</v>
      </c>
      <c r="L10" s="25">
        <v>15.95</v>
      </c>
      <c r="M10" s="25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</row>
    <row r="11" spans="1:28">
      <c r="A11" s="49"/>
      <c r="B11" s="50"/>
      <c r="C11" s="51"/>
      <c r="D11" s="51"/>
      <c r="E11" s="51"/>
      <c r="F11" s="51"/>
      <c r="G11" s="52"/>
      <c r="J11" s="54">
        <v>1</v>
      </c>
      <c r="K11" s="25">
        <v>30</v>
      </c>
      <c r="L11" s="55">
        <f>K11*L10</f>
        <v>478.5</v>
      </c>
      <c r="M11" s="25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</row>
    <row r="12" spans="1:28">
      <c r="A12" s="49" t="s">
        <v>34</v>
      </c>
      <c r="B12" s="50"/>
      <c r="C12" s="50"/>
      <c r="D12" s="51"/>
      <c r="E12" s="51"/>
      <c r="F12" s="51"/>
      <c r="G12" s="52"/>
      <c r="H12" s="56"/>
      <c r="J12" s="54"/>
      <c r="K12" s="25">
        <v>10</v>
      </c>
      <c r="L12" s="55">
        <f>K12*L10</f>
        <v>159.5</v>
      </c>
      <c r="M12" s="25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spans="1:28">
      <c r="A13" s="43">
        <v>1</v>
      </c>
      <c r="B13" s="44">
        <v>19</v>
      </c>
      <c r="C13" s="44">
        <v>12</v>
      </c>
      <c r="D13" s="44">
        <v>10</v>
      </c>
      <c r="E13" s="44"/>
      <c r="F13" s="44"/>
      <c r="G13" s="46">
        <f t="shared" ref="G13:G28" si="2">SUM(B13:F13)</f>
        <v>41</v>
      </c>
      <c r="H13" s="46">
        <f t="shared" ref="H13:H28" si="3">SUM(G13)*13.75</f>
        <v>563.75</v>
      </c>
      <c r="J13" s="57"/>
      <c r="K13" s="25"/>
      <c r="L13" s="137">
        <f>SUM(L11:L12)</f>
        <v>638</v>
      </c>
      <c r="M13" s="25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</row>
    <row r="14" spans="1:28">
      <c r="A14" s="43">
        <v>2</v>
      </c>
      <c r="B14" s="44">
        <v>19</v>
      </c>
      <c r="C14" s="44">
        <v>12</v>
      </c>
      <c r="D14" s="44">
        <v>10</v>
      </c>
      <c r="E14" s="44"/>
      <c r="F14" s="44"/>
      <c r="G14" s="46">
        <f t="shared" si="2"/>
        <v>41</v>
      </c>
      <c r="H14" s="46">
        <f t="shared" si="3"/>
        <v>563.75</v>
      </c>
      <c r="J14" s="57"/>
      <c r="K14" s="25"/>
      <c r="L14" s="58"/>
      <c r="M14" s="59"/>
      <c r="N14" s="14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</row>
    <row r="15" spans="1:28">
      <c r="A15" s="43">
        <v>3</v>
      </c>
      <c r="B15" s="44">
        <v>19</v>
      </c>
      <c r="C15" s="44">
        <v>12</v>
      </c>
      <c r="D15" s="44">
        <v>10</v>
      </c>
      <c r="E15" s="44"/>
      <c r="F15" s="44"/>
      <c r="G15" s="46">
        <f t="shared" si="2"/>
        <v>41</v>
      </c>
      <c r="H15" s="46">
        <f t="shared" si="3"/>
        <v>563.75</v>
      </c>
      <c r="J15" s="238" t="s">
        <v>35</v>
      </c>
      <c r="K15" s="233"/>
      <c r="L15" s="233"/>
      <c r="M15" s="234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</row>
    <row r="16" spans="1:28">
      <c r="A16" s="43">
        <v>4</v>
      </c>
      <c r="B16" s="44">
        <v>19</v>
      </c>
      <c r="C16" s="44">
        <v>12</v>
      </c>
      <c r="D16" s="44">
        <v>10</v>
      </c>
      <c r="E16" s="44"/>
      <c r="F16" s="44"/>
      <c r="G16" s="46">
        <f t="shared" si="2"/>
        <v>41</v>
      </c>
      <c r="H16" s="46">
        <f t="shared" si="3"/>
        <v>563.75</v>
      </c>
      <c r="J16" s="25"/>
      <c r="K16" s="25" t="s">
        <v>33</v>
      </c>
      <c r="L16" s="25">
        <v>13.75</v>
      </c>
      <c r="M16" s="25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</row>
    <row r="17" spans="1:28">
      <c r="A17" s="43">
        <v>5</v>
      </c>
      <c r="B17" s="44">
        <v>19</v>
      </c>
      <c r="C17" s="44">
        <v>12</v>
      </c>
      <c r="D17" s="44">
        <v>10</v>
      </c>
      <c r="E17" s="44"/>
      <c r="F17" s="44"/>
      <c r="G17" s="46">
        <f t="shared" si="2"/>
        <v>41</v>
      </c>
      <c r="H17" s="46">
        <f t="shared" si="3"/>
        <v>563.75</v>
      </c>
      <c r="J17" s="25">
        <v>13</v>
      </c>
      <c r="K17" s="60">
        <v>117</v>
      </c>
      <c r="L17" s="25">
        <f>K17*L16</f>
        <v>1608.75</v>
      </c>
      <c r="M17" s="25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</row>
    <row r="18" spans="1:28">
      <c r="A18" s="43">
        <v>6</v>
      </c>
      <c r="B18" s="44">
        <v>19</v>
      </c>
      <c r="C18" s="44">
        <v>12</v>
      </c>
      <c r="D18" s="44">
        <v>10</v>
      </c>
      <c r="E18" s="44"/>
      <c r="F18" s="44"/>
      <c r="G18" s="46">
        <f t="shared" si="2"/>
        <v>41</v>
      </c>
      <c r="H18" s="46">
        <f t="shared" si="3"/>
        <v>563.75</v>
      </c>
      <c r="J18" s="25"/>
      <c r="K18" s="25"/>
      <c r="L18" s="138" t="s">
        <v>1</v>
      </c>
      <c r="M18" s="59">
        <f>L13+L17</f>
        <v>2246.75</v>
      </c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</row>
    <row r="19" spans="1:28">
      <c r="A19" s="43">
        <v>7</v>
      </c>
      <c r="B19" s="44">
        <v>19</v>
      </c>
      <c r="C19" s="44">
        <v>12</v>
      </c>
      <c r="D19" s="44">
        <v>10</v>
      </c>
      <c r="E19" s="44"/>
      <c r="F19" s="44"/>
      <c r="G19" s="46">
        <f t="shared" si="2"/>
        <v>41</v>
      </c>
      <c r="H19" s="46">
        <f t="shared" si="3"/>
        <v>563.75</v>
      </c>
      <c r="J19" s="25"/>
      <c r="K19" s="25"/>
      <c r="L19" s="140" t="s">
        <v>130</v>
      </c>
      <c r="M19" s="139">
        <f>M8-M18</f>
        <v>10.269999999999982</v>
      </c>
      <c r="R19" s="120"/>
      <c r="S19" s="120"/>
      <c r="T19" s="120"/>
      <c r="U19" s="120"/>
      <c r="V19" s="120"/>
      <c r="W19" s="120"/>
      <c r="X19" s="120"/>
      <c r="Y19" s="120"/>
      <c r="Z19" s="120"/>
      <c r="AA19" s="121"/>
      <c r="AB19" s="120"/>
    </row>
    <row r="20" spans="1:28">
      <c r="A20" s="43">
        <v>8</v>
      </c>
      <c r="B20" s="44">
        <v>19</v>
      </c>
      <c r="C20" s="44">
        <v>12</v>
      </c>
      <c r="D20" s="44">
        <v>10</v>
      </c>
      <c r="E20" s="44"/>
      <c r="F20" s="44"/>
      <c r="G20" s="46">
        <f t="shared" si="2"/>
        <v>41</v>
      </c>
      <c r="H20" s="46">
        <f t="shared" si="3"/>
        <v>563.75</v>
      </c>
      <c r="R20" s="120"/>
      <c r="S20" s="120"/>
      <c r="T20" s="120"/>
      <c r="U20" s="120"/>
      <c r="V20" s="120"/>
      <c r="W20" s="120"/>
      <c r="X20" s="120"/>
      <c r="Y20" s="120"/>
      <c r="Z20" s="120"/>
      <c r="AA20" s="121"/>
      <c r="AB20" s="120"/>
    </row>
    <row r="21" spans="1:28" ht="15.75" customHeight="1">
      <c r="A21" s="43">
        <v>9</v>
      </c>
      <c r="B21" s="44">
        <v>19</v>
      </c>
      <c r="C21" s="44">
        <v>12</v>
      </c>
      <c r="D21" s="44">
        <v>10</v>
      </c>
      <c r="E21" s="44"/>
      <c r="F21" s="44"/>
      <c r="G21" s="46">
        <f t="shared" si="2"/>
        <v>41</v>
      </c>
      <c r="H21" s="46">
        <f t="shared" si="3"/>
        <v>563.75</v>
      </c>
      <c r="M21" s="14"/>
      <c r="R21" s="120"/>
      <c r="S21" s="120"/>
      <c r="T21" s="120"/>
      <c r="U21" s="120"/>
      <c r="V21" s="120"/>
      <c r="W21" s="120"/>
      <c r="X21" s="120"/>
      <c r="Y21" s="120"/>
      <c r="Z21" s="120"/>
      <c r="AA21" s="121"/>
      <c r="AB21" s="120"/>
    </row>
    <row r="22" spans="1:28" ht="15.75" customHeight="1">
      <c r="A22" s="43">
        <v>10</v>
      </c>
      <c r="B22" s="44">
        <v>19</v>
      </c>
      <c r="C22" s="44">
        <v>12</v>
      </c>
      <c r="D22" s="44">
        <v>10</v>
      </c>
      <c r="E22" s="44"/>
      <c r="F22" s="44"/>
      <c r="G22" s="46">
        <f t="shared" si="2"/>
        <v>41</v>
      </c>
      <c r="H22" s="46">
        <f t="shared" si="3"/>
        <v>563.75</v>
      </c>
      <c r="R22" s="120"/>
      <c r="S22" s="120"/>
      <c r="T22" s="122"/>
      <c r="U22" s="120"/>
      <c r="V22" s="120"/>
      <c r="W22" s="120"/>
      <c r="X22" s="120"/>
      <c r="Y22" s="120"/>
      <c r="Z22" s="120"/>
      <c r="AA22" s="123"/>
      <c r="AB22" s="120"/>
    </row>
    <row r="23" spans="1:28" ht="15.75" customHeight="1">
      <c r="A23" s="43">
        <v>11</v>
      </c>
      <c r="B23" s="44">
        <v>19</v>
      </c>
      <c r="C23" s="44">
        <v>12</v>
      </c>
      <c r="D23" s="44">
        <v>10</v>
      </c>
      <c r="F23" s="44"/>
      <c r="G23" s="46">
        <f t="shared" si="2"/>
        <v>41</v>
      </c>
      <c r="H23" s="46">
        <f t="shared" si="3"/>
        <v>563.75</v>
      </c>
      <c r="R23" s="120"/>
      <c r="S23" s="120"/>
      <c r="T23" s="120"/>
      <c r="U23" s="120"/>
      <c r="V23" s="120"/>
      <c r="W23" s="120"/>
      <c r="X23" s="120"/>
      <c r="Y23" s="120"/>
      <c r="Z23" s="120"/>
      <c r="AA23" s="121"/>
      <c r="AB23" s="120"/>
    </row>
    <row r="24" spans="1:28" ht="15.75" customHeight="1">
      <c r="A24" s="43">
        <v>12</v>
      </c>
      <c r="B24" s="44">
        <v>19</v>
      </c>
      <c r="C24" s="44">
        <v>12</v>
      </c>
      <c r="D24" s="44">
        <v>10</v>
      </c>
      <c r="E24" s="44"/>
      <c r="F24" s="44"/>
      <c r="G24" s="46">
        <f t="shared" si="2"/>
        <v>41</v>
      </c>
      <c r="H24" s="46">
        <f t="shared" si="3"/>
        <v>563.75</v>
      </c>
      <c r="R24" s="120"/>
      <c r="S24" s="120"/>
      <c r="T24" s="120"/>
      <c r="U24" s="120"/>
      <c r="V24" s="120"/>
      <c r="W24" s="120"/>
      <c r="X24" s="120"/>
      <c r="Y24" s="120"/>
      <c r="Z24" s="120"/>
      <c r="AA24" s="124"/>
      <c r="AB24" s="120"/>
    </row>
    <row r="25" spans="1:28" ht="15.75" customHeight="1">
      <c r="A25" s="43">
        <v>13</v>
      </c>
      <c r="B25" s="44">
        <v>19</v>
      </c>
      <c r="C25" s="44">
        <v>12</v>
      </c>
      <c r="D25" s="44">
        <v>10</v>
      </c>
      <c r="E25" s="44"/>
      <c r="F25" s="44"/>
      <c r="G25" s="46">
        <f t="shared" si="2"/>
        <v>41</v>
      </c>
      <c r="H25" s="46">
        <f t="shared" si="3"/>
        <v>563.75</v>
      </c>
      <c r="R25" s="120"/>
      <c r="S25" s="120"/>
      <c r="T25" s="125"/>
      <c r="U25" s="120"/>
      <c r="V25" s="120"/>
      <c r="W25" s="120"/>
      <c r="X25" s="120"/>
      <c r="Y25" s="120"/>
      <c r="Z25" s="120"/>
      <c r="AA25" s="120"/>
      <c r="AB25" s="120"/>
    </row>
    <row r="26" spans="1:28" ht="15.75" customHeight="1">
      <c r="A26" s="43">
        <v>14</v>
      </c>
      <c r="B26" s="44">
        <v>19</v>
      </c>
      <c r="C26" s="44">
        <v>12</v>
      </c>
      <c r="D26" s="44">
        <v>10</v>
      </c>
      <c r="E26" s="44"/>
      <c r="F26" s="44"/>
      <c r="G26" s="46">
        <f t="shared" si="2"/>
        <v>41</v>
      </c>
      <c r="H26" s="46">
        <f t="shared" si="3"/>
        <v>563.75</v>
      </c>
      <c r="R26" s="120"/>
      <c r="S26" s="120"/>
      <c r="T26" s="125"/>
      <c r="U26" s="120"/>
      <c r="V26" s="120"/>
      <c r="W26" s="120"/>
      <c r="X26" s="120"/>
      <c r="Y26" s="120"/>
      <c r="Z26" s="120"/>
      <c r="AA26" s="120"/>
      <c r="AB26" s="120"/>
    </row>
    <row r="27" spans="1:28" ht="15.75" customHeight="1">
      <c r="A27" s="43">
        <v>15</v>
      </c>
      <c r="B27" s="44">
        <v>19</v>
      </c>
      <c r="C27" s="44">
        <v>12</v>
      </c>
      <c r="D27" s="44">
        <v>10</v>
      </c>
      <c r="E27" s="61"/>
      <c r="F27" s="61"/>
      <c r="G27" s="46">
        <f t="shared" si="2"/>
        <v>41</v>
      </c>
      <c r="H27" s="46">
        <f t="shared" si="3"/>
        <v>563.75</v>
      </c>
      <c r="K27" s="34"/>
      <c r="R27" s="120"/>
      <c r="S27" s="120"/>
      <c r="T27" s="125"/>
      <c r="U27" s="120"/>
      <c r="V27" s="120"/>
      <c r="W27" s="120"/>
      <c r="X27" s="120"/>
      <c r="Y27" s="120"/>
      <c r="Z27" s="120"/>
      <c r="AA27" s="120"/>
      <c r="AB27" s="120"/>
    </row>
    <row r="28" spans="1:28" ht="15.75" customHeight="1">
      <c r="A28" s="43">
        <v>16</v>
      </c>
      <c r="B28" s="44">
        <v>19</v>
      </c>
      <c r="C28" s="44">
        <v>12</v>
      </c>
      <c r="D28" s="44">
        <v>10</v>
      </c>
      <c r="E28" s="25"/>
      <c r="F28" s="61"/>
      <c r="G28" s="46">
        <f t="shared" si="2"/>
        <v>41</v>
      </c>
      <c r="H28" s="46">
        <f t="shared" si="3"/>
        <v>563.75</v>
      </c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</row>
    <row r="29" spans="1:28" ht="15.75" customHeight="1">
      <c r="A29" s="43"/>
      <c r="B29" s="44"/>
      <c r="C29" s="44"/>
      <c r="D29" s="44"/>
      <c r="E29" s="25"/>
      <c r="F29" s="61"/>
      <c r="G29" s="46"/>
      <c r="H29" s="46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</row>
    <row r="30" spans="1:28" ht="15.75" customHeight="1">
      <c r="A30" s="43" t="s">
        <v>36</v>
      </c>
      <c r="B30" s="44"/>
      <c r="C30" s="44"/>
      <c r="D30" s="44"/>
      <c r="E30" s="25">
        <v>24</v>
      </c>
      <c r="F30" s="61"/>
      <c r="G30" s="46">
        <f>SUM(E30:F30)</f>
        <v>24</v>
      </c>
      <c r="H30" s="46">
        <f>SUM(G30)*13.75</f>
        <v>330</v>
      </c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</row>
    <row r="31" spans="1:28" ht="15.75" customHeight="1">
      <c r="A31" s="43"/>
      <c r="B31" s="44"/>
      <c r="C31" s="44"/>
      <c r="D31" s="44"/>
      <c r="E31" s="25"/>
      <c r="F31" s="61"/>
      <c r="G31" s="46"/>
      <c r="I31" s="46">
        <f>SUM(H13:H30)</f>
        <v>9350</v>
      </c>
      <c r="J31" s="119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</row>
    <row r="32" spans="1:28" ht="15.75" customHeight="1">
      <c r="A32" s="57"/>
      <c r="B32" s="25"/>
      <c r="C32" s="62"/>
      <c r="D32" s="25"/>
      <c r="E32" s="25"/>
      <c r="F32" s="25"/>
      <c r="G32" s="46"/>
      <c r="H32" s="53"/>
      <c r="L32" s="119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</row>
    <row r="33" spans="1:28" ht="15.75" customHeight="1">
      <c r="A33" s="57"/>
      <c r="B33" s="25"/>
      <c r="C33" s="62"/>
      <c r="D33" s="25"/>
      <c r="E33" s="235"/>
      <c r="F33" s="234"/>
      <c r="G33" s="59"/>
      <c r="H33" s="59">
        <f>SUM(H4:H31)</f>
        <v>12922.8</v>
      </c>
      <c r="I33" s="63">
        <f>H2-H33</f>
        <v>4.9800000000013824</v>
      </c>
      <c r="L33" s="35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</row>
    <row r="34" spans="1:28" ht="15.75" customHeight="1">
      <c r="A34" s="64"/>
      <c r="C34" s="65"/>
      <c r="G34" s="66"/>
    </row>
    <row r="35" spans="1:28" ht="15.75" customHeight="1">
      <c r="A35" s="64"/>
      <c r="C35" s="65"/>
      <c r="G35" s="66"/>
    </row>
    <row r="36" spans="1:28" ht="15.75" customHeight="1">
      <c r="A36" s="64"/>
      <c r="C36" s="65"/>
      <c r="G36" s="66"/>
    </row>
    <row r="37" spans="1:28" ht="15.75" customHeight="1">
      <c r="A37" s="64"/>
    </row>
    <row r="38" spans="1:28" ht="15.75" customHeight="1">
      <c r="A38" s="64"/>
    </row>
    <row r="39" spans="1:28" ht="15.75" customHeight="1">
      <c r="A39" s="64"/>
    </row>
    <row r="40" spans="1:28" ht="15.75" customHeight="1">
      <c r="A40" s="64"/>
      <c r="G40" s="14"/>
    </row>
    <row r="41" spans="1:28" ht="15.75" customHeight="1">
      <c r="A41" s="64"/>
    </row>
    <row r="42" spans="1:28" ht="15.75" customHeight="1">
      <c r="A42" s="64"/>
    </row>
    <row r="43" spans="1:28" ht="15.75" customHeight="1">
      <c r="A43" s="64"/>
      <c r="G43" s="35"/>
      <c r="H43" s="14"/>
    </row>
    <row r="44" spans="1:28" ht="15.75" customHeight="1">
      <c r="A44" s="64"/>
      <c r="G44" s="35"/>
    </row>
    <row r="45" spans="1:28" ht="15.75" customHeight="1">
      <c r="A45" s="64"/>
    </row>
    <row r="46" spans="1:28" ht="15.75" customHeight="1">
      <c r="A46" s="64"/>
    </row>
    <row r="47" spans="1:28" ht="15.75" customHeight="1">
      <c r="A47" s="64"/>
      <c r="B47" s="14"/>
      <c r="C47" s="67"/>
    </row>
    <row r="48" spans="1:28" ht="15.75" customHeight="1">
      <c r="A48" s="64"/>
    </row>
    <row r="49" spans="1:6" ht="15.75" customHeight="1">
      <c r="A49" s="64"/>
    </row>
    <row r="50" spans="1:6" ht="15.75" customHeight="1">
      <c r="A50" s="64"/>
    </row>
    <row r="51" spans="1:6" ht="15.75" customHeight="1">
      <c r="A51" s="64"/>
    </row>
    <row r="52" spans="1:6" ht="15.75" customHeight="1">
      <c r="A52" s="64"/>
    </row>
    <row r="53" spans="1:6" ht="15.75" customHeight="1">
      <c r="A53" s="64"/>
    </row>
    <row r="54" spans="1:6" ht="15.75" customHeight="1">
      <c r="A54" s="64"/>
      <c r="F54" s="14"/>
    </row>
    <row r="55" spans="1:6" ht="15.75" customHeight="1">
      <c r="A55" s="64"/>
    </row>
    <row r="56" spans="1:6" ht="15.75" customHeight="1">
      <c r="A56" s="64"/>
      <c r="C56" s="14"/>
    </row>
    <row r="57" spans="1:6" ht="15.75" customHeight="1">
      <c r="A57" s="64"/>
    </row>
    <row r="58" spans="1:6" ht="15.75" customHeight="1">
      <c r="A58" s="64"/>
    </row>
    <row r="59" spans="1:6" ht="15.75" customHeight="1">
      <c r="A59" s="64"/>
    </row>
    <row r="60" spans="1:6" ht="15.75" customHeight="1">
      <c r="A60" s="64"/>
    </row>
    <row r="61" spans="1:6" ht="15.75" customHeight="1">
      <c r="A61" s="64"/>
    </row>
    <row r="62" spans="1:6" ht="15.75" customHeight="1">
      <c r="A62" s="64"/>
    </row>
    <row r="63" spans="1:6" ht="15.75" customHeight="1">
      <c r="A63" s="64"/>
    </row>
    <row r="64" spans="1:6" ht="15.75" customHeight="1">
      <c r="A64" s="64"/>
    </row>
    <row r="65" spans="1:1" ht="15.75" customHeight="1">
      <c r="A65" s="64"/>
    </row>
    <row r="66" spans="1:1" ht="15.75" customHeight="1">
      <c r="A66" s="64"/>
    </row>
    <row r="67" spans="1:1" ht="15.75" customHeight="1">
      <c r="A67" s="64"/>
    </row>
    <row r="68" spans="1:1" ht="15.75" customHeight="1">
      <c r="A68" s="64"/>
    </row>
    <row r="69" spans="1:1" ht="15.75" customHeight="1">
      <c r="A69" s="64"/>
    </row>
    <row r="70" spans="1:1" ht="15.75" customHeight="1">
      <c r="A70" s="64"/>
    </row>
    <row r="71" spans="1:1" ht="15.75" customHeight="1">
      <c r="A71" s="64"/>
    </row>
    <row r="72" spans="1:1" ht="15.75" customHeight="1">
      <c r="A72" s="64"/>
    </row>
    <row r="73" spans="1:1" ht="15.75" customHeight="1">
      <c r="A73" s="64"/>
    </row>
    <row r="74" spans="1:1" ht="15.75" customHeight="1">
      <c r="A74" s="64"/>
    </row>
    <row r="75" spans="1:1" ht="15.75" customHeight="1">
      <c r="A75" s="64"/>
    </row>
    <row r="76" spans="1:1" ht="15.75" customHeight="1">
      <c r="A76" s="64"/>
    </row>
    <row r="77" spans="1:1" ht="15.75" customHeight="1">
      <c r="A77" s="64"/>
    </row>
    <row r="78" spans="1:1" ht="15.75" customHeight="1">
      <c r="A78" s="64"/>
    </row>
    <row r="79" spans="1:1" ht="15.75" customHeight="1">
      <c r="A79" s="64"/>
    </row>
    <row r="80" spans="1:1" ht="15.75" customHeight="1">
      <c r="A80" s="64"/>
    </row>
    <row r="81" spans="1:1" ht="15.75" customHeight="1">
      <c r="A81" s="64"/>
    </row>
    <row r="82" spans="1:1" ht="15.75" customHeight="1">
      <c r="A82" s="64"/>
    </row>
    <row r="83" spans="1:1" ht="15.75" customHeight="1">
      <c r="A83" s="64"/>
    </row>
    <row r="84" spans="1:1" ht="15.75" customHeight="1">
      <c r="A84" s="64"/>
    </row>
    <row r="85" spans="1:1" ht="15.75" customHeight="1">
      <c r="A85" s="64"/>
    </row>
    <row r="86" spans="1:1" ht="15.75" customHeight="1">
      <c r="A86" s="64"/>
    </row>
    <row r="87" spans="1:1" ht="15.75" customHeight="1">
      <c r="A87" s="64"/>
    </row>
    <row r="88" spans="1:1" ht="15.75" customHeight="1">
      <c r="A88" s="64"/>
    </row>
    <row r="89" spans="1:1" ht="15.75" customHeight="1">
      <c r="A89" s="64"/>
    </row>
    <row r="90" spans="1:1" ht="15.75" customHeight="1">
      <c r="A90" s="64"/>
    </row>
    <row r="91" spans="1:1" ht="15.75" customHeight="1">
      <c r="A91" s="64"/>
    </row>
    <row r="92" spans="1:1" ht="15.75" customHeight="1">
      <c r="A92" s="64"/>
    </row>
    <row r="93" spans="1:1" ht="15.75" customHeight="1">
      <c r="A93" s="64"/>
    </row>
    <row r="94" spans="1:1" ht="15.75" customHeight="1">
      <c r="A94" s="64"/>
    </row>
    <row r="95" spans="1:1" ht="15.75" customHeight="1">
      <c r="A95" s="64"/>
    </row>
    <row r="96" spans="1:1" ht="15.75" customHeight="1">
      <c r="A96" s="64"/>
    </row>
    <row r="97" spans="1:1" ht="15.75" customHeight="1">
      <c r="A97" s="64"/>
    </row>
    <row r="98" spans="1:1" ht="15.75" customHeight="1">
      <c r="A98" s="64"/>
    </row>
    <row r="99" spans="1:1" ht="15.75" customHeight="1">
      <c r="A99" s="64"/>
    </row>
    <row r="100" spans="1:1" ht="15.75" customHeight="1">
      <c r="A100" s="64"/>
    </row>
    <row r="101" spans="1:1" ht="15.75" customHeight="1">
      <c r="A101" s="64"/>
    </row>
    <row r="102" spans="1:1" ht="15.75" customHeight="1">
      <c r="A102" s="64"/>
    </row>
    <row r="103" spans="1:1" ht="15.75" customHeight="1">
      <c r="A103" s="64"/>
    </row>
    <row r="104" spans="1:1" ht="15.75" customHeight="1">
      <c r="A104" s="64"/>
    </row>
    <row r="105" spans="1:1" ht="15.75" customHeight="1">
      <c r="A105" s="64"/>
    </row>
    <row r="106" spans="1:1" ht="15.75" customHeight="1">
      <c r="A106" s="64"/>
    </row>
    <row r="107" spans="1:1" ht="15.75" customHeight="1">
      <c r="A107" s="64"/>
    </row>
    <row r="108" spans="1:1" ht="15.75" customHeight="1">
      <c r="A108" s="64"/>
    </row>
    <row r="109" spans="1:1" ht="15.75" customHeight="1">
      <c r="A109" s="64"/>
    </row>
    <row r="110" spans="1:1" ht="15.75" customHeight="1">
      <c r="A110" s="64"/>
    </row>
    <row r="111" spans="1:1" ht="15.75" customHeight="1">
      <c r="A111" s="64"/>
    </row>
    <row r="112" spans="1:1" ht="15.75" customHeight="1">
      <c r="A112" s="64"/>
    </row>
    <row r="113" spans="1:1" ht="15.75" customHeight="1">
      <c r="A113" s="64"/>
    </row>
    <row r="114" spans="1:1" ht="15.75" customHeight="1">
      <c r="A114" s="64"/>
    </row>
    <row r="115" spans="1:1" ht="15.75" customHeight="1">
      <c r="A115" s="64"/>
    </row>
    <row r="116" spans="1:1" ht="15.75" customHeight="1">
      <c r="A116" s="64"/>
    </row>
    <row r="117" spans="1:1" ht="15.75" customHeight="1">
      <c r="A117" s="64"/>
    </row>
    <row r="118" spans="1:1" ht="15.75" customHeight="1">
      <c r="A118" s="64"/>
    </row>
    <row r="119" spans="1:1" ht="15.75" customHeight="1">
      <c r="A119" s="64"/>
    </row>
    <row r="120" spans="1:1" ht="15.75" customHeight="1">
      <c r="A120" s="64"/>
    </row>
    <row r="121" spans="1:1" ht="15.75" customHeight="1">
      <c r="A121" s="64"/>
    </row>
    <row r="122" spans="1:1" ht="15.75" customHeight="1">
      <c r="A122" s="64"/>
    </row>
    <row r="123" spans="1:1" ht="15.75" customHeight="1">
      <c r="A123" s="64"/>
    </row>
    <row r="124" spans="1:1" ht="15.75" customHeight="1">
      <c r="A124" s="64"/>
    </row>
    <row r="125" spans="1:1" ht="15.75" customHeight="1">
      <c r="A125" s="64"/>
    </row>
    <row r="126" spans="1:1" ht="15.75" customHeight="1">
      <c r="A126" s="64"/>
    </row>
    <row r="127" spans="1:1" ht="15.75" customHeight="1">
      <c r="A127" s="64"/>
    </row>
    <row r="128" spans="1:1" ht="15.75" customHeight="1">
      <c r="A128" s="64"/>
    </row>
    <row r="129" spans="1:1" ht="15.75" customHeight="1">
      <c r="A129" s="64"/>
    </row>
    <row r="130" spans="1:1" ht="15.75" customHeight="1">
      <c r="A130" s="64"/>
    </row>
    <row r="131" spans="1:1" ht="15.75" customHeight="1">
      <c r="A131" s="64"/>
    </row>
    <row r="132" spans="1:1" ht="15.75" customHeight="1">
      <c r="A132" s="64"/>
    </row>
    <row r="133" spans="1:1" ht="15.75" customHeight="1">
      <c r="A133" s="64"/>
    </row>
    <row r="134" spans="1:1" ht="15.75" customHeight="1">
      <c r="A134" s="64"/>
    </row>
    <row r="135" spans="1:1" ht="15.75" customHeight="1">
      <c r="A135" s="64"/>
    </row>
    <row r="136" spans="1:1" ht="15.75" customHeight="1">
      <c r="A136" s="64"/>
    </row>
    <row r="137" spans="1:1" ht="15.75" customHeight="1">
      <c r="A137" s="64"/>
    </row>
    <row r="138" spans="1:1" ht="15.75" customHeight="1">
      <c r="A138" s="64"/>
    </row>
    <row r="139" spans="1:1" ht="15.75" customHeight="1">
      <c r="A139" s="64"/>
    </row>
    <row r="140" spans="1:1" ht="15.75" customHeight="1">
      <c r="A140" s="64"/>
    </row>
    <row r="141" spans="1:1" ht="15.75" customHeight="1">
      <c r="A141" s="64"/>
    </row>
    <row r="142" spans="1:1" ht="15.75" customHeight="1">
      <c r="A142" s="64"/>
    </row>
    <row r="143" spans="1:1" ht="15.75" customHeight="1">
      <c r="A143" s="64"/>
    </row>
    <row r="144" spans="1:1" ht="15.75" customHeight="1">
      <c r="A144" s="64"/>
    </row>
    <row r="145" spans="1:1" ht="15.75" customHeight="1">
      <c r="A145" s="64"/>
    </row>
    <row r="146" spans="1:1" ht="15.75" customHeight="1">
      <c r="A146" s="64"/>
    </row>
    <row r="147" spans="1:1" ht="15.75" customHeight="1">
      <c r="A147" s="64"/>
    </row>
    <row r="148" spans="1:1" ht="15.75" customHeight="1">
      <c r="A148" s="64"/>
    </row>
    <row r="149" spans="1:1" ht="15.75" customHeight="1">
      <c r="A149" s="64"/>
    </row>
    <row r="150" spans="1:1" ht="15.75" customHeight="1">
      <c r="A150" s="64"/>
    </row>
    <row r="151" spans="1:1" ht="15.75" customHeight="1">
      <c r="A151" s="64"/>
    </row>
    <row r="152" spans="1:1" ht="15.75" customHeight="1">
      <c r="A152" s="64"/>
    </row>
    <row r="153" spans="1:1" ht="15.75" customHeight="1">
      <c r="A153" s="64"/>
    </row>
    <row r="154" spans="1:1" ht="15.75" customHeight="1">
      <c r="A154" s="64"/>
    </row>
    <row r="155" spans="1:1" ht="15.75" customHeight="1">
      <c r="A155" s="64"/>
    </row>
    <row r="156" spans="1:1" ht="15.75" customHeight="1">
      <c r="A156" s="64"/>
    </row>
    <row r="157" spans="1:1" ht="15.75" customHeight="1">
      <c r="A157" s="64"/>
    </row>
    <row r="158" spans="1:1" ht="15.75" customHeight="1">
      <c r="A158" s="64"/>
    </row>
    <row r="159" spans="1:1" ht="15.75" customHeight="1">
      <c r="A159" s="64"/>
    </row>
    <row r="160" spans="1:1" ht="15.75" customHeight="1">
      <c r="A160" s="64"/>
    </row>
    <row r="161" spans="1:1" ht="15.75" customHeight="1">
      <c r="A161" s="64"/>
    </row>
    <row r="162" spans="1:1" ht="15.75" customHeight="1">
      <c r="A162" s="64"/>
    </row>
    <row r="163" spans="1:1" ht="15.75" customHeight="1">
      <c r="A163" s="64"/>
    </row>
    <row r="164" spans="1:1" ht="15.75" customHeight="1">
      <c r="A164" s="64"/>
    </row>
    <row r="165" spans="1:1" ht="15.75" customHeight="1">
      <c r="A165" s="64"/>
    </row>
    <row r="166" spans="1:1" ht="15.75" customHeight="1">
      <c r="A166" s="64"/>
    </row>
    <row r="167" spans="1:1" ht="15.75" customHeight="1">
      <c r="A167" s="64"/>
    </row>
    <row r="168" spans="1:1" ht="15.75" customHeight="1">
      <c r="A168" s="64"/>
    </row>
    <row r="169" spans="1:1" ht="15.75" customHeight="1">
      <c r="A169" s="64"/>
    </row>
    <row r="170" spans="1:1" ht="15.75" customHeight="1">
      <c r="A170" s="64"/>
    </row>
    <row r="171" spans="1:1" ht="15.75" customHeight="1">
      <c r="A171" s="64"/>
    </row>
    <row r="172" spans="1:1" ht="15.75" customHeight="1">
      <c r="A172" s="64"/>
    </row>
    <row r="173" spans="1:1" ht="15.75" customHeight="1">
      <c r="A173" s="64"/>
    </row>
    <row r="174" spans="1:1" ht="15.75" customHeight="1">
      <c r="A174" s="64"/>
    </row>
    <row r="175" spans="1:1" ht="15.75" customHeight="1">
      <c r="A175" s="64"/>
    </row>
    <row r="176" spans="1:1" ht="15.75" customHeight="1">
      <c r="A176" s="64"/>
    </row>
    <row r="177" spans="1:1" ht="15.75" customHeight="1">
      <c r="A177" s="64"/>
    </row>
    <row r="178" spans="1:1" ht="15.75" customHeight="1">
      <c r="A178" s="64"/>
    </row>
    <row r="179" spans="1:1" ht="15.75" customHeight="1">
      <c r="A179" s="64"/>
    </row>
    <row r="180" spans="1:1" ht="15.75" customHeight="1">
      <c r="A180" s="64"/>
    </row>
    <row r="181" spans="1:1" ht="15.75" customHeight="1">
      <c r="A181" s="64"/>
    </row>
    <row r="182" spans="1:1" ht="15.75" customHeight="1">
      <c r="A182" s="64"/>
    </row>
    <row r="183" spans="1:1" ht="15.75" customHeight="1">
      <c r="A183" s="64"/>
    </row>
    <row r="184" spans="1:1" ht="15.75" customHeight="1">
      <c r="A184" s="64"/>
    </row>
    <row r="185" spans="1:1" ht="15.75" customHeight="1">
      <c r="A185" s="64"/>
    </row>
    <row r="186" spans="1:1" ht="15.75" customHeight="1">
      <c r="A186" s="64"/>
    </row>
    <row r="187" spans="1:1" ht="15.75" customHeight="1">
      <c r="A187" s="64"/>
    </row>
    <row r="188" spans="1:1" ht="15.75" customHeight="1">
      <c r="A188" s="64"/>
    </row>
    <row r="189" spans="1:1" ht="15.75" customHeight="1">
      <c r="A189" s="64"/>
    </row>
    <row r="190" spans="1:1" ht="15.75" customHeight="1">
      <c r="A190" s="64"/>
    </row>
    <row r="191" spans="1:1" ht="15.75" customHeight="1">
      <c r="A191" s="64"/>
    </row>
    <row r="192" spans="1:1" ht="15.75" customHeight="1">
      <c r="A192" s="64"/>
    </row>
    <row r="193" spans="1:1" ht="15.75" customHeight="1">
      <c r="A193" s="64"/>
    </row>
    <row r="194" spans="1:1" ht="15.75" customHeight="1">
      <c r="A194" s="64"/>
    </row>
    <row r="195" spans="1:1" ht="15.75" customHeight="1">
      <c r="A195" s="64"/>
    </row>
    <row r="196" spans="1:1" ht="15.75" customHeight="1">
      <c r="A196" s="64"/>
    </row>
    <row r="197" spans="1:1" ht="15.75" customHeight="1">
      <c r="A197" s="64"/>
    </row>
    <row r="198" spans="1:1" ht="15.75" customHeight="1">
      <c r="A198" s="64"/>
    </row>
    <row r="199" spans="1:1" ht="15.75" customHeight="1">
      <c r="A199" s="64"/>
    </row>
    <row r="200" spans="1:1" ht="15.75" customHeight="1">
      <c r="A200" s="64"/>
    </row>
    <row r="201" spans="1:1" ht="15.75" customHeight="1">
      <c r="A201" s="64"/>
    </row>
    <row r="202" spans="1:1" ht="15.75" customHeight="1">
      <c r="A202" s="64"/>
    </row>
    <row r="203" spans="1:1" ht="15.75" customHeight="1">
      <c r="A203" s="64"/>
    </row>
    <row r="204" spans="1:1" ht="15.75" customHeight="1">
      <c r="A204" s="64"/>
    </row>
    <row r="205" spans="1:1" ht="15.75" customHeight="1">
      <c r="A205" s="64"/>
    </row>
    <row r="206" spans="1:1" ht="15.75" customHeight="1">
      <c r="A206" s="64"/>
    </row>
    <row r="207" spans="1:1" ht="15.75" customHeight="1">
      <c r="A207" s="64"/>
    </row>
    <row r="208" spans="1:1" ht="15.75" customHeight="1">
      <c r="A208" s="64"/>
    </row>
    <row r="209" spans="1:1" ht="15.75" customHeight="1">
      <c r="A209" s="64"/>
    </row>
    <row r="210" spans="1:1" ht="15.75" customHeight="1">
      <c r="A210" s="64"/>
    </row>
    <row r="211" spans="1:1" ht="15.75" customHeight="1">
      <c r="A211" s="64"/>
    </row>
    <row r="212" spans="1:1" ht="15.75" customHeight="1">
      <c r="A212" s="64"/>
    </row>
    <row r="213" spans="1:1" ht="15.75" customHeight="1">
      <c r="A213" s="64"/>
    </row>
    <row r="214" spans="1:1" ht="15.75" customHeight="1">
      <c r="A214" s="64"/>
    </row>
    <row r="215" spans="1:1" ht="15.75" customHeight="1">
      <c r="A215" s="64"/>
    </row>
    <row r="216" spans="1:1" ht="15.75" customHeight="1">
      <c r="A216" s="64"/>
    </row>
    <row r="217" spans="1:1" ht="15.75" customHeight="1">
      <c r="A217" s="64"/>
    </row>
    <row r="218" spans="1:1" ht="15.75" customHeight="1">
      <c r="A218" s="64"/>
    </row>
    <row r="219" spans="1:1" ht="15.75" customHeight="1">
      <c r="A219" s="64"/>
    </row>
    <row r="220" spans="1:1" ht="15.75" customHeight="1">
      <c r="A220" s="64"/>
    </row>
    <row r="221" spans="1:1" ht="15.75" customHeight="1">
      <c r="A221" s="64"/>
    </row>
    <row r="222" spans="1:1" ht="15.75" customHeight="1">
      <c r="A222" s="64"/>
    </row>
    <row r="223" spans="1:1" ht="15.75" customHeight="1">
      <c r="A223" s="64"/>
    </row>
    <row r="224" spans="1:1" ht="15.75" customHeight="1">
      <c r="A224" s="64"/>
    </row>
    <row r="225" spans="1:1" ht="15.75" customHeight="1">
      <c r="A225" s="64"/>
    </row>
    <row r="226" spans="1:1" ht="15.75" customHeight="1">
      <c r="A226" s="64"/>
    </row>
    <row r="227" spans="1:1" ht="15.75" customHeight="1">
      <c r="A227" s="64"/>
    </row>
    <row r="228" spans="1:1" ht="15.75" customHeight="1">
      <c r="A228" s="64"/>
    </row>
    <row r="229" spans="1:1" ht="15.75" customHeight="1">
      <c r="A229" s="64"/>
    </row>
    <row r="230" spans="1:1" ht="15.75" customHeight="1">
      <c r="A230" s="64"/>
    </row>
    <row r="231" spans="1:1" ht="15.75" customHeight="1">
      <c r="A231" s="64"/>
    </row>
    <row r="232" spans="1:1" ht="15.75" customHeight="1">
      <c r="A232" s="64"/>
    </row>
    <row r="233" spans="1:1" ht="15.75" customHeight="1">
      <c r="A233" s="64"/>
    </row>
    <row r="234" spans="1:1" ht="15.75" customHeight="1">
      <c r="A234" s="64"/>
    </row>
    <row r="235" spans="1:1" ht="15.75" customHeight="1">
      <c r="A235" s="64"/>
    </row>
    <row r="236" spans="1:1" ht="15.75" customHeight="1">
      <c r="A236" s="64"/>
    </row>
    <row r="237" spans="1:1" ht="15.75" customHeight="1">
      <c r="A237" s="64"/>
    </row>
    <row r="238" spans="1:1" ht="15.75" customHeight="1">
      <c r="A238" s="64"/>
    </row>
    <row r="239" spans="1:1" ht="15.75" customHeight="1">
      <c r="A239" s="64"/>
    </row>
    <row r="240" spans="1:1" ht="15.75" customHeight="1">
      <c r="A240" s="64"/>
    </row>
    <row r="241" spans="1:1" ht="15.75" customHeight="1">
      <c r="A241" s="64"/>
    </row>
    <row r="242" spans="1:1" ht="15.75" customHeight="1">
      <c r="A242" s="64"/>
    </row>
    <row r="243" spans="1:1" ht="15.75" customHeight="1">
      <c r="A243" s="64"/>
    </row>
    <row r="244" spans="1:1" ht="15.75" customHeight="1">
      <c r="A244" s="64"/>
    </row>
    <row r="245" spans="1:1" ht="15.75" customHeight="1">
      <c r="A245" s="64"/>
    </row>
    <row r="246" spans="1:1" ht="15.75" customHeight="1">
      <c r="A246" s="64"/>
    </row>
    <row r="247" spans="1:1" ht="15.75" customHeight="1">
      <c r="A247" s="64"/>
    </row>
    <row r="248" spans="1:1" ht="15.75" customHeight="1">
      <c r="A248" s="64"/>
    </row>
    <row r="249" spans="1:1" ht="15.75" customHeight="1">
      <c r="A249" s="64"/>
    </row>
    <row r="250" spans="1:1" ht="15.75" customHeight="1">
      <c r="A250" s="64"/>
    </row>
    <row r="251" spans="1:1" ht="15.75" customHeight="1">
      <c r="A251" s="64"/>
    </row>
    <row r="252" spans="1:1" ht="15.75" customHeight="1">
      <c r="A252" s="64"/>
    </row>
    <row r="253" spans="1:1" ht="15.75" customHeight="1">
      <c r="A253" s="64"/>
    </row>
    <row r="254" spans="1:1" ht="15.75" customHeight="1">
      <c r="A254" s="64"/>
    </row>
    <row r="255" spans="1:1" ht="15.75" customHeight="1">
      <c r="A255" s="64"/>
    </row>
    <row r="256" spans="1:1" ht="15.75" customHeight="1">
      <c r="A256" s="64"/>
    </row>
    <row r="257" spans="1:1" ht="15.75" customHeight="1">
      <c r="A257" s="64"/>
    </row>
    <row r="258" spans="1:1" ht="15.75" customHeight="1">
      <c r="A258" s="64"/>
    </row>
    <row r="259" spans="1:1" ht="15.75" customHeight="1">
      <c r="A259" s="64"/>
    </row>
    <row r="260" spans="1:1" ht="15.75" customHeight="1">
      <c r="A260" s="64"/>
    </row>
    <row r="261" spans="1:1" ht="15.75" customHeight="1">
      <c r="A261" s="64"/>
    </row>
    <row r="262" spans="1:1" ht="15.75" customHeight="1">
      <c r="A262" s="64"/>
    </row>
    <row r="263" spans="1:1" ht="15.75" customHeight="1">
      <c r="A263" s="64"/>
    </row>
    <row r="264" spans="1:1" ht="15.75" customHeight="1">
      <c r="A264" s="64"/>
    </row>
    <row r="265" spans="1:1" ht="15.75" customHeight="1">
      <c r="A265" s="64"/>
    </row>
    <row r="266" spans="1:1" ht="15.75" customHeight="1">
      <c r="A266" s="64"/>
    </row>
    <row r="267" spans="1:1" ht="15.75" customHeight="1">
      <c r="A267" s="64"/>
    </row>
    <row r="268" spans="1:1" ht="15.75" customHeight="1">
      <c r="A268" s="64"/>
    </row>
    <row r="269" spans="1:1" ht="15.75" customHeight="1">
      <c r="A269" s="64"/>
    </row>
    <row r="270" spans="1:1" ht="15.75" customHeight="1">
      <c r="A270" s="64"/>
    </row>
    <row r="271" spans="1:1" ht="15.75" customHeight="1">
      <c r="A271" s="64"/>
    </row>
    <row r="272" spans="1:1" ht="15.75" customHeight="1">
      <c r="A272" s="64"/>
    </row>
    <row r="273" spans="1:1" ht="15.75" customHeight="1">
      <c r="A273" s="64"/>
    </row>
    <row r="274" spans="1:1" ht="15.75" customHeight="1">
      <c r="A274" s="64"/>
    </row>
    <row r="275" spans="1:1" ht="15.75" customHeight="1">
      <c r="A275" s="64"/>
    </row>
    <row r="276" spans="1:1" ht="15.75" customHeight="1">
      <c r="A276" s="64"/>
    </row>
    <row r="277" spans="1:1" ht="15.75" customHeight="1">
      <c r="A277" s="64"/>
    </row>
    <row r="278" spans="1:1" ht="15.75" customHeight="1">
      <c r="A278" s="64"/>
    </row>
    <row r="279" spans="1:1" ht="15.75" customHeight="1">
      <c r="A279" s="64"/>
    </row>
    <row r="280" spans="1:1" ht="15.75" customHeight="1">
      <c r="A280" s="64"/>
    </row>
    <row r="281" spans="1:1" ht="15.75" customHeight="1">
      <c r="A281" s="64"/>
    </row>
    <row r="282" spans="1:1" ht="15.75" customHeight="1">
      <c r="A282" s="64"/>
    </row>
    <row r="283" spans="1:1" ht="15.75" customHeight="1">
      <c r="A283" s="64"/>
    </row>
    <row r="284" spans="1:1" ht="15.75" customHeight="1">
      <c r="A284" s="64"/>
    </row>
    <row r="285" spans="1:1" ht="15.75" customHeight="1">
      <c r="A285" s="64"/>
    </row>
    <row r="286" spans="1:1" ht="15.75" customHeight="1">
      <c r="A286" s="64"/>
    </row>
    <row r="287" spans="1:1" ht="15.75" customHeight="1">
      <c r="A287" s="64"/>
    </row>
    <row r="288" spans="1:1" ht="15.75" customHeight="1">
      <c r="A288" s="64"/>
    </row>
    <row r="289" spans="1:1" ht="15.75" customHeight="1">
      <c r="A289" s="64"/>
    </row>
    <row r="290" spans="1:1" ht="15.75" customHeight="1">
      <c r="A290" s="64"/>
    </row>
    <row r="291" spans="1:1" ht="15.75" customHeight="1">
      <c r="A291" s="64"/>
    </row>
    <row r="292" spans="1:1" ht="15.75" customHeight="1">
      <c r="A292" s="64"/>
    </row>
    <row r="293" spans="1:1" ht="15.75" customHeight="1">
      <c r="A293" s="64"/>
    </row>
    <row r="294" spans="1:1" ht="15.75" customHeight="1">
      <c r="A294" s="64"/>
    </row>
    <row r="295" spans="1:1" ht="15.75" customHeight="1">
      <c r="A295" s="64"/>
    </row>
    <row r="296" spans="1:1" ht="15.75" customHeight="1">
      <c r="A296" s="64"/>
    </row>
    <row r="297" spans="1:1" ht="15.75" customHeight="1">
      <c r="A297" s="64"/>
    </row>
    <row r="298" spans="1:1" ht="15.75" customHeight="1">
      <c r="A298" s="64"/>
    </row>
    <row r="299" spans="1:1" ht="15.75" customHeight="1">
      <c r="A299" s="64"/>
    </row>
    <row r="300" spans="1:1" ht="15.75" customHeight="1">
      <c r="A300" s="64"/>
    </row>
    <row r="301" spans="1:1" ht="15.75" customHeight="1">
      <c r="A301" s="64"/>
    </row>
    <row r="302" spans="1:1" ht="15.75" customHeight="1">
      <c r="A302" s="64"/>
    </row>
    <row r="303" spans="1:1" ht="15.75" customHeight="1">
      <c r="A303" s="64"/>
    </row>
    <row r="304" spans="1:1" ht="15.75" customHeight="1">
      <c r="A304" s="64"/>
    </row>
    <row r="305" spans="1:1" ht="15.75" customHeight="1">
      <c r="A305" s="64"/>
    </row>
    <row r="306" spans="1:1" ht="15.75" customHeight="1">
      <c r="A306" s="64"/>
    </row>
    <row r="307" spans="1:1" ht="15.75" customHeight="1">
      <c r="A307" s="64"/>
    </row>
    <row r="308" spans="1:1" ht="15.75" customHeight="1">
      <c r="A308" s="64"/>
    </row>
    <row r="309" spans="1:1" ht="15.75" customHeight="1">
      <c r="A309" s="64"/>
    </row>
    <row r="310" spans="1:1" ht="15.75" customHeight="1">
      <c r="A310" s="64"/>
    </row>
    <row r="311" spans="1:1" ht="15.75" customHeight="1">
      <c r="A311" s="64"/>
    </row>
    <row r="312" spans="1:1" ht="15.75" customHeight="1">
      <c r="A312" s="64"/>
    </row>
    <row r="313" spans="1:1" ht="15.75" customHeight="1">
      <c r="A313" s="64"/>
    </row>
    <row r="314" spans="1:1" ht="15.75" customHeight="1">
      <c r="A314" s="64"/>
    </row>
    <row r="315" spans="1:1" ht="15.75" customHeight="1">
      <c r="A315" s="64"/>
    </row>
    <row r="316" spans="1:1" ht="15.75" customHeight="1">
      <c r="A316" s="64"/>
    </row>
    <row r="317" spans="1:1" ht="15.75" customHeight="1">
      <c r="A317" s="64"/>
    </row>
    <row r="318" spans="1:1" ht="15.75" customHeight="1">
      <c r="A318" s="64"/>
    </row>
    <row r="319" spans="1:1" ht="15.75" customHeight="1">
      <c r="A319" s="64"/>
    </row>
    <row r="320" spans="1:1" ht="15.75" customHeight="1">
      <c r="A320" s="64"/>
    </row>
    <row r="321" spans="1:1" ht="15.75" customHeight="1">
      <c r="A321" s="64"/>
    </row>
    <row r="322" spans="1:1" ht="15.75" customHeight="1">
      <c r="A322" s="64"/>
    </row>
    <row r="323" spans="1:1" ht="15.75" customHeight="1">
      <c r="A323" s="64"/>
    </row>
    <row r="324" spans="1:1" ht="15.75" customHeight="1">
      <c r="A324" s="64"/>
    </row>
    <row r="325" spans="1:1" ht="15.75" customHeight="1">
      <c r="A325" s="64"/>
    </row>
    <row r="326" spans="1:1" ht="15.75" customHeight="1">
      <c r="A326" s="64"/>
    </row>
    <row r="327" spans="1:1" ht="15.75" customHeight="1">
      <c r="A327" s="64"/>
    </row>
    <row r="328" spans="1:1" ht="15.75" customHeight="1">
      <c r="A328" s="64"/>
    </row>
    <row r="329" spans="1:1" ht="15.75" customHeight="1">
      <c r="A329" s="64"/>
    </row>
    <row r="330" spans="1:1" ht="15.75" customHeight="1">
      <c r="A330" s="64"/>
    </row>
    <row r="331" spans="1:1" ht="15.75" customHeight="1">
      <c r="A331" s="64"/>
    </row>
    <row r="332" spans="1:1" ht="15.75" customHeight="1">
      <c r="A332" s="64"/>
    </row>
    <row r="333" spans="1:1" ht="15.75" customHeight="1">
      <c r="A333" s="64"/>
    </row>
    <row r="334" spans="1:1" ht="15.75" customHeight="1">
      <c r="A334" s="64"/>
    </row>
    <row r="335" spans="1:1" ht="15.75" customHeight="1">
      <c r="A335" s="64"/>
    </row>
    <row r="336" spans="1:1" ht="15.75" customHeight="1">
      <c r="A336" s="64"/>
    </row>
    <row r="337" spans="1:1" ht="15.75" customHeight="1">
      <c r="A337" s="64"/>
    </row>
    <row r="338" spans="1:1" ht="15.75" customHeight="1">
      <c r="A338" s="64"/>
    </row>
    <row r="339" spans="1:1" ht="15.75" customHeight="1">
      <c r="A339" s="64"/>
    </row>
    <row r="340" spans="1:1" ht="15.75" customHeight="1">
      <c r="A340" s="64"/>
    </row>
    <row r="341" spans="1:1" ht="15.75" customHeight="1">
      <c r="A341" s="64"/>
    </row>
    <row r="342" spans="1:1" ht="15.75" customHeight="1">
      <c r="A342" s="64"/>
    </row>
    <row r="343" spans="1:1" ht="15.75" customHeight="1">
      <c r="A343" s="64"/>
    </row>
    <row r="344" spans="1:1" ht="15.75" customHeight="1">
      <c r="A344" s="64"/>
    </row>
    <row r="345" spans="1:1" ht="15.75" customHeight="1">
      <c r="A345" s="64"/>
    </row>
    <row r="346" spans="1:1" ht="15.75" customHeight="1">
      <c r="A346" s="64"/>
    </row>
    <row r="347" spans="1:1" ht="15.75" customHeight="1">
      <c r="A347" s="64"/>
    </row>
    <row r="348" spans="1:1" ht="15.75" customHeight="1">
      <c r="A348" s="64"/>
    </row>
    <row r="349" spans="1:1" ht="15.75" customHeight="1">
      <c r="A349" s="64"/>
    </row>
    <row r="350" spans="1:1" ht="15.75" customHeight="1">
      <c r="A350" s="64"/>
    </row>
    <row r="351" spans="1:1" ht="15.75" customHeight="1">
      <c r="A351" s="64"/>
    </row>
    <row r="352" spans="1:1" ht="15.75" customHeight="1">
      <c r="A352" s="64"/>
    </row>
    <row r="353" spans="1:1" ht="15.75" customHeight="1">
      <c r="A353" s="64"/>
    </row>
    <row r="354" spans="1:1" ht="15.75" customHeight="1">
      <c r="A354" s="64"/>
    </row>
    <row r="355" spans="1:1" ht="15.75" customHeight="1">
      <c r="A355" s="64"/>
    </row>
    <row r="356" spans="1:1" ht="15.75" customHeight="1">
      <c r="A356" s="64"/>
    </row>
    <row r="357" spans="1:1" ht="15.75" customHeight="1">
      <c r="A357" s="64"/>
    </row>
    <row r="358" spans="1:1" ht="15.75" customHeight="1">
      <c r="A358" s="64"/>
    </row>
    <row r="359" spans="1:1" ht="15.75" customHeight="1">
      <c r="A359" s="64"/>
    </row>
    <row r="360" spans="1:1" ht="15.75" customHeight="1">
      <c r="A360" s="64"/>
    </row>
    <row r="361" spans="1:1" ht="15.75" customHeight="1">
      <c r="A361" s="64"/>
    </row>
    <row r="362" spans="1:1" ht="15.75" customHeight="1">
      <c r="A362" s="64"/>
    </row>
    <row r="363" spans="1:1" ht="15.75" customHeight="1">
      <c r="A363" s="64"/>
    </row>
    <row r="364" spans="1:1" ht="15.75" customHeight="1">
      <c r="A364" s="64"/>
    </row>
    <row r="365" spans="1:1" ht="15.75" customHeight="1">
      <c r="A365" s="64"/>
    </row>
    <row r="366" spans="1:1" ht="15.75" customHeight="1">
      <c r="A366" s="64"/>
    </row>
    <row r="367" spans="1:1" ht="15.75" customHeight="1">
      <c r="A367" s="64"/>
    </row>
    <row r="368" spans="1:1" ht="15.75" customHeight="1">
      <c r="A368" s="64"/>
    </row>
    <row r="369" spans="1:1" ht="15.75" customHeight="1">
      <c r="A369" s="64"/>
    </row>
    <row r="370" spans="1:1" ht="15.75" customHeight="1">
      <c r="A370" s="64"/>
    </row>
    <row r="371" spans="1:1" ht="15.75" customHeight="1">
      <c r="A371" s="64"/>
    </row>
    <row r="372" spans="1:1" ht="15.75" customHeight="1">
      <c r="A372" s="64"/>
    </row>
    <row r="373" spans="1:1" ht="15.75" customHeight="1">
      <c r="A373" s="64"/>
    </row>
    <row r="374" spans="1:1" ht="15.75" customHeight="1">
      <c r="A374" s="64"/>
    </row>
    <row r="375" spans="1:1" ht="15.75" customHeight="1">
      <c r="A375" s="64"/>
    </row>
    <row r="376" spans="1:1" ht="15.75" customHeight="1">
      <c r="A376" s="64"/>
    </row>
    <row r="377" spans="1:1" ht="15.75" customHeight="1">
      <c r="A377" s="64"/>
    </row>
    <row r="378" spans="1:1" ht="15.75" customHeight="1">
      <c r="A378" s="64"/>
    </row>
    <row r="379" spans="1:1" ht="15.75" customHeight="1">
      <c r="A379" s="64"/>
    </row>
    <row r="380" spans="1:1" ht="15.75" customHeight="1">
      <c r="A380" s="64"/>
    </row>
    <row r="381" spans="1:1" ht="15.75" customHeight="1">
      <c r="A381" s="64"/>
    </row>
    <row r="382" spans="1:1" ht="15.75" customHeight="1">
      <c r="A382" s="64"/>
    </row>
    <row r="383" spans="1:1" ht="15.75" customHeight="1">
      <c r="A383" s="64"/>
    </row>
    <row r="384" spans="1:1" ht="15.75" customHeight="1">
      <c r="A384" s="64"/>
    </row>
    <row r="385" spans="1:1" ht="15.75" customHeight="1">
      <c r="A385" s="64"/>
    </row>
    <row r="386" spans="1:1" ht="15.75" customHeight="1">
      <c r="A386" s="64"/>
    </row>
    <row r="387" spans="1:1" ht="15.75" customHeight="1">
      <c r="A387" s="64"/>
    </row>
    <row r="388" spans="1:1" ht="15.75" customHeight="1">
      <c r="A388" s="64"/>
    </row>
    <row r="389" spans="1:1" ht="15.75" customHeight="1">
      <c r="A389" s="64"/>
    </row>
    <row r="390" spans="1:1" ht="15.75" customHeight="1">
      <c r="A390" s="64"/>
    </row>
    <row r="391" spans="1:1" ht="15.75" customHeight="1">
      <c r="A391" s="64"/>
    </row>
    <row r="392" spans="1:1" ht="15.75" customHeight="1">
      <c r="A392" s="64"/>
    </row>
    <row r="393" spans="1:1" ht="15.75" customHeight="1">
      <c r="A393" s="64"/>
    </row>
    <row r="394" spans="1:1" ht="15.75" customHeight="1">
      <c r="A394" s="64"/>
    </row>
    <row r="395" spans="1:1" ht="15.75" customHeight="1">
      <c r="A395" s="64"/>
    </row>
    <row r="396" spans="1:1" ht="15.75" customHeight="1">
      <c r="A396" s="64"/>
    </row>
    <row r="397" spans="1:1" ht="15.75" customHeight="1">
      <c r="A397" s="64"/>
    </row>
    <row r="398" spans="1:1" ht="15.75" customHeight="1">
      <c r="A398" s="64"/>
    </row>
    <row r="399" spans="1:1" ht="15.75" customHeight="1">
      <c r="A399" s="64"/>
    </row>
    <row r="400" spans="1:1" ht="15.75" customHeight="1">
      <c r="A400" s="64"/>
    </row>
    <row r="401" spans="1:1" ht="15.75" customHeight="1">
      <c r="A401" s="64"/>
    </row>
    <row r="402" spans="1:1" ht="15.75" customHeight="1">
      <c r="A402" s="64"/>
    </row>
    <row r="403" spans="1:1" ht="15.75" customHeight="1">
      <c r="A403" s="64"/>
    </row>
    <row r="404" spans="1:1" ht="15.75" customHeight="1">
      <c r="A404" s="64"/>
    </row>
    <row r="405" spans="1:1" ht="15.75" customHeight="1">
      <c r="A405" s="64"/>
    </row>
    <row r="406" spans="1:1" ht="15.75" customHeight="1">
      <c r="A406" s="64"/>
    </row>
    <row r="407" spans="1:1" ht="15.75" customHeight="1">
      <c r="A407" s="64"/>
    </row>
    <row r="408" spans="1:1" ht="15.75" customHeight="1">
      <c r="A408" s="64"/>
    </row>
    <row r="409" spans="1:1" ht="15.75" customHeight="1">
      <c r="A409" s="64"/>
    </row>
    <row r="410" spans="1:1" ht="15.75" customHeight="1">
      <c r="A410" s="64"/>
    </row>
    <row r="411" spans="1:1" ht="15.75" customHeight="1">
      <c r="A411" s="64"/>
    </row>
    <row r="412" spans="1:1" ht="15.75" customHeight="1">
      <c r="A412" s="64"/>
    </row>
    <row r="413" spans="1:1" ht="15.75" customHeight="1">
      <c r="A413" s="64"/>
    </row>
    <row r="414" spans="1:1" ht="15.75" customHeight="1">
      <c r="A414" s="64"/>
    </row>
    <row r="415" spans="1:1" ht="15.75" customHeight="1">
      <c r="A415" s="64"/>
    </row>
    <row r="416" spans="1:1" ht="15.75" customHeight="1">
      <c r="A416" s="64"/>
    </row>
    <row r="417" spans="1:1" ht="15.75" customHeight="1">
      <c r="A417" s="64"/>
    </row>
    <row r="418" spans="1:1" ht="15.75" customHeight="1">
      <c r="A418" s="64"/>
    </row>
    <row r="419" spans="1:1" ht="15.75" customHeight="1">
      <c r="A419" s="64"/>
    </row>
    <row r="420" spans="1:1" ht="15.75" customHeight="1">
      <c r="A420" s="64"/>
    </row>
    <row r="421" spans="1:1" ht="15.75" customHeight="1">
      <c r="A421" s="64"/>
    </row>
    <row r="422" spans="1:1" ht="15.75" customHeight="1">
      <c r="A422" s="64"/>
    </row>
    <row r="423" spans="1:1" ht="15.75" customHeight="1">
      <c r="A423" s="64"/>
    </row>
    <row r="424" spans="1:1" ht="15.75" customHeight="1">
      <c r="A424" s="64"/>
    </row>
    <row r="425" spans="1:1" ht="15.75" customHeight="1">
      <c r="A425" s="64"/>
    </row>
    <row r="426" spans="1:1" ht="15.75" customHeight="1">
      <c r="A426" s="64"/>
    </row>
    <row r="427" spans="1:1" ht="15.75" customHeight="1">
      <c r="A427" s="64"/>
    </row>
    <row r="428" spans="1:1" ht="15.75" customHeight="1">
      <c r="A428" s="64"/>
    </row>
    <row r="429" spans="1:1" ht="15.75" customHeight="1">
      <c r="A429" s="64"/>
    </row>
    <row r="430" spans="1:1" ht="15.75" customHeight="1">
      <c r="A430" s="64"/>
    </row>
    <row r="431" spans="1:1" ht="15.75" customHeight="1">
      <c r="A431" s="64"/>
    </row>
    <row r="432" spans="1:1" ht="15.75" customHeight="1">
      <c r="A432" s="64"/>
    </row>
    <row r="433" spans="1:1" ht="15.75" customHeight="1">
      <c r="A433" s="64"/>
    </row>
    <row r="434" spans="1:1" ht="15.75" customHeight="1">
      <c r="A434" s="64"/>
    </row>
    <row r="435" spans="1:1" ht="15.75" customHeight="1">
      <c r="A435" s="64"/>
    </row>
    <row r="436" spans="1:1" ht="15.75" customHeight="1">
      <c r="A436" s="64"/>
    </row>
    <row r="437" spans="1:1" ht="15.75" customHeight="1">
      <c r="A437" s="64"/>
    </row>
    <row r="438" spans="1:1" ht="15.75" customHeight="1">
      <c r="A438" s="64"/>
    </row>
    <row r="439" spans="1:1" ht="15.75" customHeight="1">
      <c r="A439" s="64"/>
    </row>
    <row r="440" spans="1:1" ht="15.75" customHeight="1">
      <c r="A440" s="64"/>
    </row>
    <row r="441" spans="1:1" ht="15.75" customHeight="1">
      <c r="A441" s="64"/>
    </row>
    <row r="442" spans="1:1" ht="15.75" customHeight="1">
      <c r="A442" s="64"/>
    </row>
    <row r="443" spans="1:1" ht="15.75" customHeight="1">
      <c r="A443" s="64"/>
    </row>
    <row r="444" spans="1:1" ht="15.75" customHeight="1">
      <c r="A444" s="64"/>
    </row>
    <row r="445" spans="1:1" ht="15.75" customHeight="1">
      <c r="A445" s="64"/>
    </row>
    <row r="446" spans="1:1" ht="15.75" customHeight="1">
      <c r="A446" s="64"/>
    </row>
    <row r="447" spans="1:1" ht="15.75" customHeight="1">
      <c r="A447" s="64"/>
    </row>
    <row r="448" spans="1:1" ht="15.75" customHeight="1">
      <c r="A448" s="64"/>
    </row>
    <row r="449" spans="1:1" ht="15.75" customHeight="1">
      <c r="A449" s="64"/>
    </row>
    <row r="450" spans="1:1" ht="15.75" customHeight="1">
      <c r="A450" s="64"/>
    </row>
    <row r="451" spans="1:1" ht="15.75" customHeight="1">
      <c r="A451" s="64"/>
    </row>
    <row r="452" spans="1:1" ht="15.75" customHeight="1">
      <c r="A452" s="64"/>
    </row>
    <row r="453" spans="1:1" ht="15.75" customHeight="1">
      <c r="A453" s="64"/>
    </row>
    <row r="454" spans="1:1" ht="15.75" customHeight="1">
      <c r="A454" s="64"/>
    </row>
    <row r="455" spans="1:1" ht="15.75" customHeight="1">
      <c r="A455" s="64"/>
    </row>
    <row r="456" spans="1:1" ht="15.75" customHeight="1">
      <c r="A456" s="64"/>
    </row>
    <row r="457" spans="1:1" ht="15.75" customHeight="1">
      <c r="A457" s="64"/>
    </row>
    <row r="458" spans="1:1" ht="15.75" customHeight="1">
      <c r="A458" s="64"/>
    </row>
    <row r="459" spans="1:1" ht="15.75" customHeight="1">
      <c r="A459" s="64"/>
    </row>
    <row r="460" spans="1:1" ht="15.75" customHeight="1">
      <c r="A460" s="64"/>
    </row>
    <row r="461" spans="1:1" ht="15.75" customHeight="1">
      <c r="A461" s="64"/>
    </row>
    <row r="462" spans="1:1" ht="15.75" customHeight="1">
      <c r="A462" s="64"/>
    </row>
    <row r="463" spans="1:1" ht="15.75" customHeight="1">
      <c r="A463" s="64"/>
    </row>
    <row r="464" spans="1:1" ht="15.75" customHeight="1">
      <c r="A464" s="64"/>
    </row>
    <row r="465" spans="1:1" ht="15.75" customHeight="1">
      <c r="A465" s="64"/>
    </row>
    <row r="466" spans="1:1" ht="15.75" customHeight="1">
      <c r="A466" s="64"/>
    </row>
    <row r="467" spans="1:1" ht="15.75" customHeight="1">
      <c r="A467" s="64"/>
    </row>
    <row r="468" spans="1:1" ht="15.75" customHeight="1">
      <c r="A468" s="64"/>
    </row>
    <row r="469" spans="1:1" ht="15.75" customHeight="1">
      <c r="A469" s="64"/>
    </row>
    <row r="470" spans="1:1" ht="15.75" customHeight="1">
      <c r="A470" s="64"/>
    </row>
    <row r="471" spans="1:1" ht="15.75" customHeight="1">
      <c r="A471" s="64"/>
    </row>
    <row r="472" spans="1:1" ht="15.75" customHeight="1">
      <c r="A472" s="64"/>
    </row>
    <row r="473" spans="1:1" ht="15.75" customHeight="1">
      <c r="A473" s="64"/>
    </row>
    <row r="474" spans="1:1" ht="15.75" customHeight="1">
      <c r="A474" s="64"/>
    </row>
    <row r="475" spans="1:1" ht="15.75" customHeight="1">
      <c r="A475" s="64"/>
    </row>
    <row r="476" spans="1:1" ht="15.75" customHeight="1">
      <c r="A476" s="64"/>
    </row>
    <row r="477" spans="1:1" ht="15.75" customHeight="1">
      <c r="A477" s="64"/>
    </row>
    <row r="478" spans="1:1" ht="15.75" customHeight="1">
      <c r="A478" s="64"/>
    </row>
    <row r="479" spans="1:1" ht="15.75" customHeight="1">
      <c r="A479" s="64"/>
    </row>
    <row r="480" spans="1:1" ht="15.75" customHeight="1">
      <c r="A480" s="64"/>
    </row>
    <row r="481" spans="1:1" ht="15.75" customHeight="1">
      <c r="A481" s="64"/>
    </row>
    <row r="482" spans="1:1" ht="15.75" customHeight="1">
      <c r="A482" s="64"/>
    </row>
    <row r="483" spans="1:1" ht="15.75" customHeight="1">
      <c r="A483" s="64"/>
    </row>
    <row r="484" spans="1:1" ht="15.75" customHeight="1">
      <c r="A484" s="64"/>
    </row>
    <row r="485" spans="1:1" ht="15.75" customHeight="1">
      <c r="A485" s="64"/>
    </row>
    <row r="486" spans="1:1" ht="15.75" customHeight="1">
      <c r="A486" s="64"/>
    </row>
    <row r="487" spans="1:1" ht="15.75" customHeight="1">
      <c r="A487" s="64"/>
    </row>
    <row r="488" spans="1:1" ht="15.75" customHeight="1">
      <c r="A488" s="64"/>
    </row>
    <row r="489" spans="1:1" ht="15.75" customHeight="1">
      <c r="A489" s="64"/>
    </row>
    <row r="490" spans="1:1" ht="15.75" customHeight="1">
      <c r="A490" s="64"/>
    </row>
    <row r="491" spans="1:1" ht="15.75" customHeight="1">
      <c r="A491" s="64"/>
    </row>
    <row r="492" spans="1:1" ht="15.75" customHeight="1">
      <c r="A492" s="64"/>
    </row>
    <row r="493" spans="1:1" ht="15.75" customHeight="1">
      <c r="A493" s="64"/>
    </row>
    <row r="494" spans="1:1" ht="15.75" customHeight="1">
      <c r="A494" s="64"/>
    </row>
    <row r="495" spans="1:1" ht="15.75" customHeight="1">
      <c r="A495" s="64"/>
    </row>
    <row r="496" spans="1:1" ht="15.75" customHeight="1">
      <c r="A496" s="64"/>
    </row>
    <row r="497" spans="1:1" ht="15.75" customHeight="1">
      <c r="A497" s="64"/>
    </row>
    <row r="498" spans="1:1" ht="15.75" customHeight="1">
      <c r="A498" s="64"/>
    </row>
    <row r="499" spans="1:1" ht="15.75" customHeight="1">
      <c r="A499" s="64"/>
    </row>
    <row r="500" spans="1:1" ht="15.75" customHeight="1">
      <c r="A500" s="64"/>
    </row>
    <row r="501" spans="1:1" ht="15.75" customHeight="1">
      <c r="A501" s="64"/>
    </row>
    <row r="502" spans="1:1" ht="15.75" customHeight="1">
      <c r="A502" s="64"/>
    </row>
    <row r="503" spans="1:1" ht="15.75" customHeight="1">
      <c r="A503" s="64"/>
    </row>
    <row r="504" spans="1:1" ht="15.75" customHeight="1">
      <c r="A504" s="64"/>
    </row>
    <row r="505" spans="1:1" ht="15.75" customHeight="1">
      <c r="A505" s="64"/>
    </row>
    <row r="506" spans="1:1" ht="15.75" customHeight="1">
      <c r="A506" s="64"/>
    </row>
    <row r="507" spans="1:1" ht="15.75" customHeight="1">
      <c r="A507" s="64"/>
    </row>
    <row r="508" spans="1:1" ht="15.75" customHeight="1">
      <c r="A508" s="64"/>
    </row>
    <row r="509" spans="1:1" ht="15.75" customHeight="1">
      <c r="A509" s="64"/>
    </row>
    <row r="510" spans="1:1" ht="15.75" customHeight="1">
      <c r="A510" s="64"/>
    </row>
    <row r="511" spans="1:1" ht="15.75" customHeight="1">
      <c r="A511" s="64"/>
    </row>
    <row r="512" spans="1:1" ht="15.75" customHeight="1">
      <c r="A512" s="64"/>
    </row>
    <row r="513" spans="1:1" ht="15.75" customHeight="1">
      <c r="A513" s="64"/>
    </row>
    <row r="514" spans="1:1" ht="15.75" customHeight="1">
      <c r="A514" s="64"/>
    </row>
    <row r="515" spans="1:1" ht="15.75" customHeight="1">
      <c r="A515" s="64"/>
    </row>
    <row r="516" spans="1:1" ht="15.75" customHeight="1">
      <c r="A516" s="64"/>
    </row>
    <row r="517" spans="1:1" ht="15.75" customHeight="1">
      <c r="A517" s="64"/>
    </row>
    <row r="518" spans="1:1" ht="15.75" customHeight="1">
      <c r="A518" s="64"/>
    </row>
    <row r="519" spans="1:1" ht="15.75" customHeight="1">
      <c r="A519" s="64"/>
    </row>
    <row r="520" spans="1:1" ht="15.75" customHeight="1">
      <c r="A520" s="64"/>
    </row>
    <row r="521" spans="1:1" ht="15.75" customHeight="1">
      <c r="A521" s="64"/>
    </row>
    <row r="522" spans="1:1" ht="15.75" customHeight="1">
      <c r="A522" s="64"/>
    </row>
    <row r="523" spans="1:1" ht="15.75" customHeight="1">
      <c r="A523" s="64"/>
    </row>
    <row r="524" spans="1:1" ht="15.75" customHeight="1">
      <c r="A524" s="64"/>
    </row>
    <row r="525" spans="1:1" ht="15.75" customHeight="1">
      <c r="A525" s="64"/>
    </row>
    <row r="526" spans="1:1" ht="15.75" customHeight="1">
      <c r="A526" s="64"/>
    </row>
    <row r="527" spans="1:1" ht="15.75" customHeight="1">
      <c r="A527" s="64"/>
    </row>
    <row r="528" spans="1:1" ht="15.75" customHeight="1">
      <c r="A528" s="64"/>
    </row>
    <row r="529" spans="1:1" ht="15.75" customHeight="1">
      <c r="A529" s="64"/>
    </row>
    <row r="530" spans="1:1" ht="15.75" customHeight="1">
      <c r="A530" s="64"/>
    </row>
    <row r="531" spans="1:1" ht="15.75" customHeight="1">
      <c r="A531" s="64"/>
    </row>
    <row r="532" spans="1:1" ht="15.75" customHeight="1">
      <c r="A532" s="64"/>
    </row>
    <row r="533" spans="1:1" ht="15.75" customHeight="1">
      <c r="A533" s="64"/>
    </row>
    <row r="534" spans="1:1" ht="15.75" customHeight="1">
      <c r="A534" s="64"/>
    </row>
    <row r="535" spans="1:1" ht="15.75" customHeight="1">
      <c r="A535" s="64"/>
    </row>
    <row r="536" spans="1:1" ht="15.75" customHeight="1">
      <c r="A536" s="64"/>
    </row>
    <row r="537" spans="1:1" ht="15.75" customHeight="1">
      <c r="A537" s="64"/>
    </row>
    <row r="538" spans="1:1" ht="15.75" customHeight="1">
      <c r="A538" s="64"/>
    </row>
    <row r="539" spans="1:1" ht="15.75" customHeight="1">
      <c r="A539" s="64"/>
    </row>
    <row r="540" spans="1:1" ht="15.75" customHeight="1">
      <c r="A540" s="64"/>
    </row>
    <row r="541" spans="1:1" ht="15.75" customHeight="1">
      <c r="A541" s="64"/>
    </row>
    <row r="542" spans="1:1" ht="15.75" customHeight="1">
      <c r="A542" s="64"/>
    </row>
    <row r="543" spans="1:1" ht="15.75" customHeight="1">
      <c r="A543" s="64"/>
    </row>
    <row r="544" spans="1:1" ht="15.75" customHeight="1">
      <c r="A544" s="64"/>
    </row>
    <row r="545" spans="1:1" ht="15.75" customHeight="1">
      <c r="A545" s="64"/>
    </row>
    <row r="546" spans="1:1" ht="15.75" customHeight="1">
      <c r="A546" s="64"/>
    </row>
    <row r="547" spans="1:1" ht="15.75" customHeight="1">
      <c r="A547" s="64"/>
    </row>
    <row r="548" spans="1:1" ht="15.75" customHeight="1">
      <c r="A548" s="64"/>
    </row>
    <row r="549" spans="1:1" ht="15.75" customHeight="1">
      <c r="A549" s="64"/>
    </row>
    <row r="550" spans="1:1" ht="15.75" customHeight="1">
      <c r="A550" s="64"/>
    </row>
    <row r="551" spans="1:1" ht="15.75" customHeight="1">
      <c r="A551" s="64"/>
    </row>
    <row r="552" spans="1:1" ht="15.75" customHeight="1">
      <c r="A552" s="64"/>
    </row>
    <row r="553" spans="1:1" ht="15.75" customHeight="1">
      <c r="A553" s="64"/>
    </row>
    <row r="554" spans="1:1" ht="15.75" customHeight="1">
      <c r="A554" s="64"/>
    </row>
    <row r="555" spans="1:1" ht="15.75" customHeight="1">
      <c r="A555" s="64"/>
    </row>
    <row r="556" spans="1:1" ht="15.75" customHeight="1">
      <c r="A556" s="64"/>
    </row>
    <row r="557" spans="1:1" ht="15.75" customHeight="1">
      <c r="A557" s="64"/>
    </row>
    <row r="558" spans="1:1" ht="15.75" customHeight="1">
      <c r="A558" s="64"/>
    </row>
    <row r="559" spans="1:1" ht="15.75" customHeight="1">
      <c r="A559" s="64"/>
    </row>
    <row r="560" spans="1:1" ht="15.75" customHeight="1">
      <c r="A560" s="64"/>
    </row>
    <row r="561" spans="1:1" ht="15.75" customHeight="1">
      <c r="A561" s="64"/>
    </row>
    <row r="562" spans="1:1" ht="15.75" customHeight="1">
      <c r="A562" s="64"/>
    </row>
    <row r="563" spans="1:1" ht="15.75" customHeight="1">
      <c r="A563" s="64"/>
    </row>
    <row r="564" spans="1:1" ht="15.75" customHeight="1">
      <c r="A564" s="64"/>
    </row>
    <row r="565" spans="1:1" ht="15.75" customHeight="1">
      <c r="A565" s="64"/>
    </row>
    <row r="566" spans="1:1" ht="15.75" customHeight="1">
      <c r="A566" s="64"/>
    </row>
    <row r="567" spans="1:1" ht="15.75" customHeight="1">
      <c r="A567" s="64"/>
    </row>
    <row r="568" spans="1:1" ht="15.75" customHeight="1">
      <c r="A568" s="64"/>
    </row>
    <row r="569" spans="1:1" ht="15.75" customHeight="1">
      <c r="A569" s="64"/>
    </row>
    <row r="570" spans="1:1" ht="15.75" customHeight="1">
      <c r="A570" s="64"/>
    </row>
    <row r="571" spans="1:1" ht="15.75" customHeight="1">
      <c r="A571" s="64"/>
    </row>
    <row r="572" spans="1:1" ht="15.75" customHeight="1">
      <c r="A572" s="64"/>
    </row>
    <row r="573" spans="1:1" ht="15.75" customHeight="1">
      <c r="A573" s="64"/>
    </row>
    <row r="574" spans="1:1" ht="15.75" customHeight="1">
      <c r="A574" s="64"/>
    </row>
    <row r="575" spans="1:1" ht="15.75" customHeight="1">
      <c r="A575" s="64"/>
    </row>
    <row r="576" spans="1:1" ht="15.75" customHeight="1">
      <c r="A576" s="64"/>
    </row>
    <row r="577" spans="1:1" ht="15.75" customHeight="1">
      <c r="A577" s="64"/>
    </row>
    <row r="578" spans="1:1" ht="15.75" customHeight="1">
      <c r="A578" s="64"/>
    </row>
    <row r="579" spans="1:1" ht="15.75" customHeight="1">
      <c r="A579" s="64"/>
    </row>
    <row r="580" spans="1:1" ht="15.75" customHeight="1">
      <c r="A580" s="64"/>
    </row>
    <row r="581" spans="1:1" ht="15.75" customHeight="1">
      <c r="A581" s="64"/>
    </row>
    <row r="582" spans="1:1" ht="15.75" customHeight="1">
      <c r="A582" s="64"/>
    </row>
    <row r="583" spans="1:1" ht="15.75" customHeight="1">
      <c r="A583" s="64"/>
    </row>
    <row r="584" spans="1:1" ht="15.75" customHeight="1">
      <c r="A584" s="64"/>
    </row>
    <row r="585" spans="1:1" ht="15.75" customHeight="1">
      <c r="A585" s="64"/>
    </row>
    <row r="586" spans="1:1" ht="15.75" customHeight="1">
      <c r="A586" s="64"/>
    </row>
    <row r="587" spans="1:1" ht="15.75" customHeight="1">
      <c r="A587" s="64"/>
    </row>
    <row r="588" spans="1:1" ht="15.75" customHeight="1">
      <c r="A588" s="64"/>
    </row>
    <row r="589" spans="1:1" ht="15.75" customHeight="1">
      <c r="A589" s="64"/>
    </row>
    <row r="590" spans="1:1" ht="15.75" customHeight="1">
      <c r="A590" s="64"/>
    </row>
    <row r="591" spans="1:1" ht="15.75" customHeight="1">
      <c r="A591" s="64"/>
    </row>
    <row r="592" spans="1:1" ht="15.75" customHeight="1">
      <c r="A592" s="64"/>
    </row>
    <row r="593" spans="1:1" ht="15.75" customHeight="1">
      <c r="A593" s="64"/>
    </row>
    <row r="594" spans="1:1" ht="15.75" customHeight="1">
      <c r="A594" s="64"/>
    </row>
    <row r="595" spans="1:1" ht="15.75" customHeight="1">
      <c r="A595" s="64"/>
    </row>
    <row r="596" spans="1:1" ht="15.75" customHeight="1">
      <c r="A596" s="64"/>
    </row>
    <row r="597" spans="1:1" ht="15.75" customHeight="1">
      <c r="A597" s="64"/>
    </row>
    <row r="598" spans="1:1" ht="15.75" customHeight="1">
      <c r="A598" s="64"/>
    </row>
    <row r="599" spans="1:1" ht="15.75" customHeight="1">
      <c r="A599" s="64"/>
    </row>
    <row r="600" spans="1:1" ht="15.75" customHeight="1">
      <c r="A600" s="64"/>
    </row>
    <row r="601" spans="1:1" ht="15.75" customHeight="1">
      <c r="A601" s="64"/>
    </row>
    <row r="602" spans="1:1" ht="15.75" customHeight="1">
      <c r="A602" s="64"/>
    </row>
    <row r="603" spans="1:1" ht="15.75" customHeight="1">
      <c r="A603" s="64"/>
    </row>
    <row r="604" spans="1:1" ht="15.75" customHeight="1">
      <c r="A604" s="64"/>
    </row>
    <row r="605" spans="1:1" ht="15.75" customHeight="1">
      <c r="A605" s="64"/>
    </row>
    <row r="606" spans="1:1" ht="15.75" customHeight="1">
      <c r="A606" s="64"/>
    </row>
    <row r="607" spans="1:1" ht="15.75" customHeight="1">
      <c r="A607" s="64"/>
    </row>
    <row r="608" spans="1:1" ht="15.75" customHeight="1">
      <c r="A608" s="64"/>
    </row>
    <row r="609" spans="1:1" ht="15.75" customHeight="1">
      <c r="A609" s="64"/>
    </row>
    <row r="610" spans="1:1" ht="15.75" customHeight="1">
      <c r="A610" s="64"/>
    </row>
    <row r="611" spans="1:1" ht="15.75" customHeight="1">
      <c r="A611" s="64"/>
    </row>
    <row r="612" spans="1:1" ht="15.75" customHeight="1">
      <c r="A612" s="64"/>
    </row>
    <row r="613" spans="1:1" ht="15.75" customHeight="1">
      <c r="A613" s="64"/>
    </row>
    <row r="614" spans="1:1" ht="15.75" customHeight="1">
      <c r="A614" s="64"/>
    </row>
    <row r="615" spans="1:1" ht="15.75" customHeight="1">
      <c r="A615" s="64"/>
    </row>
    <row r="616" spans="1:1" ht="15.75" customHeight="1">
      <c r="A616" s="64"/>
    </row>
    <row r="617" spans="1:1" ht="15.75" customHeight="1">
      <c r="A617" s="64"/>
    </row>
    <row r="618" spans="1:1" ht="15.75" customHeight="1">
      <c r="A618" s="64"/>
    </row>
    <row r="619" spans="1:1" ht="15.75" customHeight="1">
      <c r="A619" s="64"/>
    </row>
    <row r="620" spans="1:1" ht="15.75" customHeight="1">
      <c r="A620" s="64"/>
    </row>
    <row r="621" spans="1:1" ht="15.75" customHeight="1">
      <c r="A621" s="64"/>
    </row>
    <row r="622" spans="1:1" ht="15.75" customHeight="1">
      <c r="A622" s="64"/>
    </row>
    <row r="623" spans="1:1" ht="15.75" customHeight="1">
      <c r="A623" s="64"/>
    </row>
    <row r="624" spans="1:1" ht="15.75" customHeight="1">
      <c r="A624" s="64"/>
    </row>
    <row r="625" spans="1:1" ht="15.75" customHeight="1">
      <c r="A625" s="64"/>
    </row>
    <row r="626" spans="1:1" ht="15.75" customHeight="1">
      <c r="A626" s="64"/>
    </row>
    <row r="627" spans="1:1" ht="15.75" customHeight="1">
      <c r="A627" s="64"/>
    </row>
    <row r="628" spans="1:1" ht="15.75" customHeight="1">
      <c r="A628" s="64"/>
    </row>
    <row r="629" spans="1:1" ht="15.75" customHeight="1">
      <c r="A629" s="64"/>
    </row>
    <row r="630" spans="1:1" ht="15.75" customHeight="1">
      <c r="A630" s="64"/>
    </row>
    <row r="631" spans="1:1" ht="15.75" customHeight="1">
      <c r="A631" s="64"/>
    </row>
    <row r="632" spans="1:1" ht="15.75" customHeight="1">
      <c r="A632" s="64"/>
    </row>
    <row r="633" spans="1:1" ht="15.75" customHeight="1">
      <c r="A633" s="64"/>
    </row>
    <row r="634" spans="1:1" ht="15.75" customHeight="1">
      <c r="A634" s="64"/>
    </row>
    <row r="635" spans="1:1" ht="15.75" customHeight="1">
      <c r="A635" s="64"/>
    </row>
    <row r="636" spans="1:1" ht="15.75" customHeight="1">
      <c r="A636" s="64"/>
    </row>
    <row r="637" spans="1:1" ht="15.75" customHeight="1">
      <c r="A637" s="64"/>
    </row>
    <row r="638" spans="1:1" ht="15.75" customHeight="1">
      <c r="A638" s="64"/>
    </row>
    <row r="639" spans="1:1" ht="15.75" customHeight="1">
      <c r="A639" s="64"/>
    </row>
    <row r="640" spans="1:1" ht="15.75" customHeight="1">
      <c r="A640" s="64"/>
    </row>
    <row r="641" spans="1:1" ht="15.75" customHeight="1">
      <c r="A641" s="64"/>
    </row>
    <row r="642" spans="1:1" ht="15.75" customHeight="1">
      <c r="A642" s="64"/>
    </row>
    <row r="643" spans="1:1" ht="15.75" customHeight="1">
      <c r="A643" s="64"/>
    </row>
    <row r="644" spans="1:1" ht="15.75" customHeight="1">
      <c r="A644" s="64"/>
    </row>
    <row r="645" spans="1:1" ht="15.75" customHeight="1">
      <c r="A645" s="64"/>
    </row>
    <row r="646" spans="1:1" ht="15.75" customHeight="1">
      <c r="A646" s="64"/>
    </row>
    <row r="647" spans="1:1" ht="15.75" customHeight="1">
      <c r="A647" s="64"/>
    </row>
    <row r="648" spans="1:1" ht="15.75" customHeight="1">
      <c r="A648" s="64"/>
    </row>
    <row r="649" spans="1:1" ht="15.75" customHeight="1">
      <c r="A649" s="64"/>
    </row>
    <row r="650" spans="1:1" ht="15.75" customHeight="1">
      <c r="A650" s="64"/>
    </row>
    <row r="651" spans="1:1" ht="15.75" customHeight="1">
      <c r="A651" s="64"/>
    </row>
    <row r="652" spans="1:1" ht="15.75" customHeight="1">
      <c r="A652" s="64"/>
    </row>
    <row r="653" spans="1:1" ht="15.75" customHeight="1">
      <c r="A653" s="64"/>
    </row>
    <row r="654" spans="1:1" ht="15.75" customHeight="1">
      <c r="A654" s="64"/>
    </row>
    <row r="655" spans="1:1" ht="15.75" customHeight="1">
      <c r="A655" s="64"/>
    </row>
    <row r="656" spans="1:1" ht="15.75" customHeight="1">
      <c r="A656" s="64"/>
    </row>
    <row r="657" spans="1:1" ht="15.75" customHeight="1">
      <c r="A657" s="64"/>
    </row>
    <row r="658" spans="1:1" ht="15.75" customHeight="1">
      <c r="A658" s="64"/>
    </row>
    <row r="659" spans="1:1" ht="15.75" customHeight="1">
      <c r="A659" s="64"/>
    </row>
    <row r="660" spans="1:1" ht="15.75" customHeight="1">
      <c r="A660" s="64"/>
    </row>
    <row r="661" spans="1:1" ht="15.75" customHeight="1">
      <c r="A661" s="64"/>
    </row>
    <row r="662" spans="1:1" ht="15.75" customHeight="1">
      <c r="A662" s="64"/>
    </row>
    <row r="663" spans="1:1" ht="15.75" customHeight="1">
      <c r="A663" s="64"/>
    </row>
    <row r="664" spans="1:1" ht="15.75" customHeight="1">
      <c r="A664" s="64"/>
    </row>
    <row r="665" spans="1:1" ht="15.75" customHeight="1">
      <c r="A665" s="64"/>
    </row>
    <row r="666" spans="1:1" ht="15.75" customHeight="1">
      <c r="A666" s="64"/>
    </row>
    <row r="667" spans="1:1" ht="15.75" customHeight="1">
      <c r="A667" s="64"/>
    </row>
    <row r="668" spans="1:1" ht="15.75" customHeight="1">
      <c r="A668" s="64"/>
    </row>
    <row r="669" spans="1:1" ht="15.75" customHeight="1">
      <c r="A669" s="64"/>
    </row>
    <row r="670" spans="1:1" ht="15.75" customHeight="1">
      <c r="A670" s="64"/>
    </row>
    <row r="671" spans="1:1" ht="15.75" customHeight="1">
      <c r="A671" s="64"/>
    </row>
    <row r="672" spans="1:1" ht="15.75" customHeight="1">
      <c r="A672" s="64"/>
    </row>
    <row r="673" spans="1:1" ht="15.75" customHeight="1">
      <c r="A673" s="64"/>
    </row>
    <row r="674" spans="1:1" ht="15.75" customHeight="1">
      <c r="A674" s="64"/>
    </row>
    <row r="675" spans="1:1" ht="15.75" customHeight="1">
      <c r="A675" s="64"/>
    </row>
    <row r="676" spans="1:1" ht="15.75" customHeight="1">
      <c r="A676" s="64"/>
    </row>
    <row r="677" spans="1:1" ht="15.75" customHeight="1">
      <c r="A677" s="64"/>
    </row>
    <row r="678" spans="1:1" ht="15.75" customHeight="1">
      <c r="A678" s="64"/>
    </row>
    <row r="679" spans="1:1" ht="15.75" customHeight="1">
      <c r="A679" s="64"/>
    </row>
    <row r="680" spans="1:1" ht="15.75" customHeight="1">
      <c r="A680" s="64"/>
    </row>
    <row r="681" spans="1:1" ht="15.75" customHeight="1">
      <c r="A681" s="64"/>
    </row>
    <row r="682" spans="1:1" ht="15.75" customHeight="1">
      <c r="A682" s="64"/>
    </row>
    <row r="683" spans="1:1" ht="15.75" customHeight="1">
      <c r="A683" s="64"/>
    </row>
    <row r="684" spans="1:1" ht="15.75" customHeight="1">
      <c r="A684" s="64"/>
    </row>
    <row r="685" spans="1:1" ht="15.75" customHeight="1">
      <c r="A685" s="64"/>
    </row>
    <row r="686" spans="1:1" ht="15.75" customHeight="1">
      <c r="A686" s="64"/>
    </row>
    <row r="687" spans="1:1" ht="15.75" customHeight="1">
      <c r="A687" s="64"/>
    </row>
    <row r="688" spans="1:1" ht="15.75" customHeight="1">
      <c r="A688" s="64"/>
    </row>
    <row r="689" spans="1:1" ht="15.75" customHeight="1">
      <c r="A689" s="64"/>
    </row>
    <row r="690" spans="1:1" ht="15.75" customHeight="1">
      <c r="A690" s="64"/>
    </row>
    <row r="691" spans="1:1" ht="15.75" customHeight="1">
      <c r="A691" s="64"/>
    </row>
    <row r="692" spans="1:1" ht="15.75" customHeight="1">
      <c r="A692" s="64"/>
    </row>
    <row r="693" spans="1:1" ht="15.75" customHeight="1">
      <c r="A693" s="64"/>
    </row>
    <row r="694" spans="1:1" ht="15.75" customHeight="1">
      <c r="A694" s="64"/>
    </row>
    <row r="695" spans="1:1" ht="15.75" customHeight="1">
      <c r="A695" s="64"/>
    </row>
    <row r="696" spans="1:1" ht="15.75" customHeight="1">
      <c r="A696" s="64"/>
    </row>
    <row r="697" spans="1:1" ht="15.75" customHeight="1">
      <c r="A697" s="64"/>
    </row>
    <row r="698" spans="1:1" ht="15.75" customHeight="1">
      <c r="A698" s="64"/>
    </row>
    <row r="699" spans="1:1" ht="15.75" customHeight="1">
      <c r="A699" s="64"/>
    </row>
    <row r="700" spans="1:1" ht="15.75" customHeight="1">
      <c r="A700" s="64"/>
    </row>
    <row r="701" spans="1:1" ht="15.75" customHeight="1">
      <c r="A701" s="64"/>
    </row>
    <row r="702" spans="1:1" ht="15.75" customHeight="1">
      <c r="A702" s="64"/>
    </row>
    <row r="703" spans="1:1" ht="15.75" customHeight="1">
      <c r="A703" s="64"/>
    </row>
    <row r="704" spans="1:1" ht="15.75" customHeight="1">
      <c r="A704" s="64"/>
    </row>
    <row r="705" spans="1:1" ht="15.75" customHeight="1">
      <c r="A705" s="64"/>
    </row>
    <row r="706" spans="1:1" ht="15.75" customHeight="1">
      <c r="A706" s="64"/>
    </row>
    <row r="707" spans="1:1" ht="15.75" customHeight="1">
      <c r="A707" s="64"/>
    </row>
    <row r="708" spans="1:1" ht="15.75" customHeight="1">
      <c r="A708" s="64"/>
    </row>
    <row r="709" spans="1:1" ht="15.75" customHeight="1">
      <c r="A709" s="64"/>
    </row>
    <row r="710" spans="1:1" ht="15.75" customHeight="1">
      <c r="A710" s="64"/>
    </row>
    <row r="711" spans="1:1" ht="15.75" customHeight="1">
      <c r="A711" s="64"/>
    </row>
    <row r="712" spans="1:1" ht="15.75" customHeight="1">
      <c r="A712" s="64"/>
    </row>
    <row r="713" spans="1:1" ht="15.75" customHeight="1">
      <c r="A713" s="64"/>
    </row>
    <row r="714" spans="1:1" ht="15.75" customHeight="1">
      <c r="A714" s="64"/>
    </row>
    <row r="715" spans="1:1" ht="15.75" customHeight="1">
      <c r="A715" s="64"/>
    </row>
    <row r="716" spans="1:1" ht="15.75" customHeight="1">
      <c r="A716" s="64"/>
    </row>
    <row r="717" spans="1:1" ht="15.75" customHeight="1">
      <c r="A717" s="64"/>
    </row>
    <row r="718" spans="1:1" ht="15.75" customHeight="1">
      <c r="A718" s="64"/>
    </row>
    <row r="719" spans="1:1" ht="15.75" customHeight="1">
      <c r="A719" s="64"/>
    </row>
    <row r="720" spans="1:1" ht="15.75" customHeight="1">
      <c r="A720" s="64"/>
    </row>
    <row r="721" spans="1:1" ht="15.75" customHeight="1">
      <c r="A721" s="64"/>
    </row>
    <row r="722" spans="1:1" ht="15.75" customHeight="1">
      <c r="A722" s="64"/>
    </row>
    <row r="723" spans="1:1" ht="15.75" customHeight="1">
      <c r="A723" s="64"/>
    </row>
    <row r="724" spans="1:1" ht="15.75" customHeight="1">
      <c r="A724" s="64"/>
    </row>
    <row r="725" spans="1:1" ht="15.75" customHeight="1">
      <c r="A725" s="64"/>
    </row>
    <row r="726" spans="1:1" ht="15.75" customHeight="1">
      <c r="A726" s="64"/>
    </row>
    <row r="727" spans="1:1" ht="15.75" customHeight="1">
      <c r="A727" s="64"/>
    </row>
    <row r="728" spans="1:1" ht="15.75" customHeight="1">
      <c r="A728" s="64"/>
    </row>
    <row r="729" spans="1:1" ht="15.75" customHeight="1">
      <c r="A729" s="64"/>
    </row>
    <row r="730" spans="1:1" ht="15.75" customHeight="1">
      <c r="A730" s="64"/>
    </row>
    <row r="731" spans="1:1" ht="15.75" customHeight="1">
      <c r="A731" s="64"/>
    </row>
    <row r="732" spans="1:1" ht="15.75" customHeight="1">
      <c r="A732" s="64"/>
    </row>
    <row r="733" spans="1:1" ht="15.75" customHeight="1">
      <c r="A733" s="64"/>
    </row>
    <row r="734" spans="1:1" ht="15.75" customHeight="1">
      <c r="A734" s="64"/>
    </row>
    <row r="735" spans="1:1" ht="15.75" customHeight="1">
      <c r="A735" s="64"/>
    </row>
    <row r="736" spans="1:1" ht="15.75" customHeight="1">
      <c r="A736" s="64"/>
    </row>
    <row r="737" spans="1:1" ht="15.75" customHeight="1">
      <c r="A737" s="64"/>
    </row>
    <row r="738" spans="1:1" ht="15.75" customHeight="1">
      <c r="A738" s="64"/>
    </row>
    <row r="739" spans="1:1" ht="15.75" customHeight="1">
      <c r="A739" s="64"/>
    </row>
    <row r="740" spans="1:1" ht="15.75" customHeight="1">
      <c r="A740" s="64"/>
    </row>
    <row r="741" spans="1:1" ht="15.75" customHeight="1">
      <c r="A741" s="64"/>
    </row>
    <row r="742" spans="1:1" ht="15.75" customHeight="1">
      <c r="A742" s="64"/>
    </row>
    <row r="743" spans="1:1" ht="15.75" customHeight="1">
      <c r="A743" s="64"/>
    </row>
    <row r="744" spans="1:1" ht="15.75" customHeight="1">
      <c r="A744" s="64"/>
    </row>
    <row r="745" spans="1:1" ht="15.75" customHeight="1">
      <c r="A745" s="64"/>
    </row>
    <row r="746" spans="1:1" ht="15.75" customHeight="1">
      <c r="A746" s="64"/>
    </row>
    <row r="747" spans="1:1" ht="15.75" customHeight="1">
      <c r="A747" s="64"/>
    </row>
    <row r="748" spans="1:1" ht="15.75" customHeight="1">
      <c r="A748" s="64"/>
    </row>
    <row r="749" spans="1:1" ht="15.75" customHeight="1">
      <c r="A749" s="64"/>
    </row>
    <row r="750" spans="1:1" ht="15.75" customHeight="1">
      <c r="A750" s="64"/>
    </row>
    <row r="751" spans="1:1" ht="15.75" customHeight="1">
      <c r="A751" s="64"/>
    </row>
    <row r="752" spans="1:1" ht="15.75" customHeight="1">
      <c r="A752" s="64"/>
    </row>
    <row r="753" spans="1:1" ht="15.75" customHeight="1">
      <c r="A753" s="64"/>
    </row>
    <row r="754" spans="1:1" ht="15.75" customHeight="1">
      <c r="A754" s="64"/>
    </row>
    <row r="755" spans="1:1" ht="15.75" customHeight="1">
      <c r="A755" s="64"/>
    </row>
    <row r="756" spans="1:1" ht="15.75" customHeight="1">
      <c r="A756" s="64"/>
    </row>
    <row r="757" spans="1:1" ht="15.75" customHeight="1">
      <c r="A757" s="64"/>
    </row>
    <row r="758" spans="1:1" ht="15.75" customHeight="1">
      <c r="A758" s="64"/>
    </row>
    <row r="759" spans="1:1" ht="15.75" customHeight="1">
      <c r="A759" s="64"/>
    </row>
    <row r="760" spans="1:1" ht="15.75" customHeight="1">
      <c r="A760" s="64"/>
    </row>
    <row r="761" spans="1:1" ht="15.75" customHeight="1">
      <c r="A761" s="64"/>
    </row>
    <row r="762" spans="1:1" ht="15.75" customHeight="1">
      <c r="A762" s="64"/>
    </row>
    <row r="763" spans="1:1" ht="15.75" customHeight="1">
      <c r="A763" s="64"/>
    </row>
    <row r="764" spans="1:1" ht="15.75" customHeight="1">
      <c r="A764" s="64"/>
    </row>
    <row r="765" spans="1:1" ht="15.75" customHeight="1">
      <c r="A765" s="64"/>
    </row>
    <row r="766" spans="1:1" ht="15.75" customHeight="1">
      <c r="A766" s="64"/>
    </row>
    <row r="767" spans="1:1" ht="15.75" customHeight="1">
      <c r="A767" s="64"/>
    </row>
    <row r="768" spans="1:1" ht="15.75" customHeight="1">
      <c r="A768" s="64"/>
    </row>
    <row r="769" spans="1:1" ht="15.75" customHeight="1">
      <c r="A769" s="64"/>
    </row>
    <row r="770" spans="1:1" ht="15.75" customHeight="1">
      <c r="A770" s="64"/>
    </row>
    <row r="771" spans="1:1" ht="15.75" customHeight="1">
      <c r="A771" s="64"/>
    </row>
    <row r="772" spans="1:1" ht="15.75" customHeight="1">
      <c r="A772" s="64"/>
    </row>
    <row r="773" spans="1:1" ht="15.75" customHeight="1">
      <c r="A773" s="64"/>
    </row>
    <row r="774" spans="1:1" ht="15.75" customHeight="1">
      <c r="A774" s="64"/>
    </row>
    <row r="775" spans="1:1" ht="15.75" customHeight="1">
      <c r="A775" s="64"/>
    </row>
    <row r="776" spans="1:1" ht="15.75" customHeight="1">
      <c r="A776" s="64"/>
    </row>
    <row r="777" spans="1:1" ht="15.75" customHeight="1">
      <c r="A777" s="64"/>
    </row>
    <row r="778" spans="1:1" ht="15.75" customHeight="1">
      <c r="A778" s="64"/>
    </row>
    <row r="779" spans="1:1" ht="15.75" customHeight="1">
      <c r="A779" s="64"/>
    </row>
    <row r="780" spans="1:1" ht="15.75" customHeight="1">
      <c r="A780" s="64"/>
    </row>
    <row r="781" spans="1:1" ht="15.75" customHeight="1">
      <c r="A781" s="64"/>
    </row>
    <row r="782" spans="1:1" ht="15.75" customHeight="1">
      <c r="A782" s="64"/>
    </row>
    <row r="783" spans="1:1" ht="15.75" customHeight="1">
      <c r="A783" s="64"/>
    </row>
    <row r="784" spans="1:1" ht="15.75" customHeight="1">
      <c r="A784" s="64"/>
    </row>
    <row r="785" spans="1:1" ht="15.75" customHeight="1">
      <c r="A785" s="64"/>
    </row>
    <row r="786" spans="1:1" ht="15.75" customHeight="1">
      <c r="A786" s="64"/>
    </row>
    <row r="787" spans="1:1" ht="15.75" customHeight="1">
      <c r="A787" s="64"/>
    </row>
    <row r="788" spans="1:1" ht="15.75" customHeight="1">
      <c r="A788" s="64"/>
    </row>
    <row r="789" spans="1:1" ht="15.75" customHeight="1">
      <c r="A789" s="64"/>
    </row>
    <row r="790" spans="1:1" ht="15.75" customHeight="1">
      <c r="A790" s="64"/>
    </row>
    <row r="791" spans="1:1" ht="15.75" customHeight="1">
      <c r="A791" s="64"/>
    </row>
    <row r="792" spans="1:1" ht="15.75" customHeight="1">
      <c r="A792" s="64"/>
    </row>
    <row r="793" spans="1:1" ht="15.75" customHeight="1">
      <c r="A793" s="64"/>
    </row>
    <row r="794" spans="1:1" ht="15.75" customHeight="1">
      <c r="A794" s="64"/>
    </row>
    <row r="795" spans="1:1" ht="15.75" customHeight="1">
      <c r="A795" s="64"/>
    </row>
    <row r="796" spans="1:1" ht="15.75" customHeight="1">
      <c r="A796" s="64"/>
    </row>
    <row r="797" spans="1:1" ht="15.75" customHeight="1">
      <c r="A797" s="64"/>
    </row>
    <row r="798" spans="1:1" ht="15.75" customHeight="1">
      <c r="A798" s="64"/>
    </row>
    <row r="799" spans="1:1" ht="15.75" customHeight="1">
      <c r="A799" s="64"/>
    </row>
    <row r="800" spans="1:1" ht="15.75" customHeight="1">
      <c r="A800" s="64"/>
    </row>
    <row r="801" spans="1:1" ht="15.75" customHeight="1">
      <c r="A801" s="64"/>
    </row>
    <row r="802" spans="1:1" ht="15.75" customHeight="1">
      <c r="A802" s="64"/>
    </row>
    <row r="803" spans="1:1" ht="15.75" customHeight="1">
      <c r="A803" s="64"/>
    </row>
    <row r="804" spans="1:1" ht="15.75" customHeight="1">
      <c r="A804" s="64"/>
    </row>
    <row r="805" spans="1:1" ht="15.75" customHeight="1">
      <c r="A805" s="64"/>
    </row>
    <row r="806" spans="1:1" ht="15.75" customHeight="1">
      <c r="A806" s="64"/>
    </row>
    <row r="807" spans="1:1" ht="15.75" customHeight="1">
      <c r="A807" s="64"/>
    </row>
    <row r="808" spans="1:1" ht="15.75" customHeight="1">
      <c r="A808" s="64"/>
    </row>
    <row r="809" spans="1:1" ht="15.75" customHeight="1">
      <c r="A809" s="64"/>
    </row>
    <row r="810" spans="1:1" ht="15.75" customHeight="1">
      <c r="A810" s="64"/>
    </row>
    <row r="811" spans="1:1" ht="15.75" customHeight="1">
      <c r="A811" s="64"/>
    </row>
    <row r="812" spans="1:1" ht="15.75" customHeight="1">
      <c r="A812" s="64"/>
    </row>
    <row r="813" spans="1:1" ht="15.75" customHeight="1">
      <c r="A813" s="64"/>
    </row>
    <row r="814" spans="1:1" ht="15.75" customHeight="1">
      <c r="A814" s="64"/>
    </row>
    <row r="815" spans="1:1" ht="15.75" customHeight="1">
      <c r="A815" s="64"/>
    </row>
    <row r="816" spans="1:1" ht="15.75" customHeight="1">
      <c r="A816" s="64"/>
    </row>
    <row r="817" spans="1:1" ht="15.75" customHeight="1">
      <c r="A817" s="64"/>
    </row>
    <row r="818" spans="1:1" ht="15.75" customHeight="1">
      <c r="A818" s="64"/>
    </row>
    <row r="819" spans="1:1" ht="15.75" customHeight="1">
      <c r="A819" s="64"/>
    </row>
    <row r="820" spans="1:1" ht="15.75" customHeight="1">
      <c r="A820" s="64"/>
    </row>
    <row r="821" spans="1:1" ht="15.75" customHeight="1">
      <c r="A821" s="64"/>
    </row>
    <row r="822" spans="1:1" ht="15.75" customHeight="1">
      <c r="A822" s="64"/>
    </row>
    <row r="823" spans="1:1" ht="15.75" customHeight="1">
      <c r="A823" s="64"/>
    </row>
    <row r="824" spans="1:1" ht="15.75" customHeight="1">
      <c r="A824" s="64"/>
    </row>
    <row r="825" spans="1:1" ht="15.75" customHeight="1">
      <c r="A825" s="64"/>
    </row>
    <row r="826" spans="1:1" ht="15.75" customHeight="1">
      <c r="A826" s="64"/>
    </row>
    <row r="827" spans="1:1" ht="15.75" customHeight="1">
      <c r="A827" s="64"/>
    </row>
    <row r="828" spans="1:1" ht="15.75" customHeight="1">
      <c r="A828" s="64"/>
    </row>
    <row r="829" spans="1:1" ht="15.75" customHeight="1">
      <c r="A829" s="64"/>
    </row>
    <row r="830" spans="1:1" ht="15.75" customHeight="1">
      <c r="A830" s="64"/>
    </row>
    <row r="831" spans="1:1" ht="15.75" customHeight="1">
      <c r="A831" s="64"/>
    </row>
    <row r="832" spans="1:1" ht="15.75" customHeight="1">
      <c r="A832" s="64"/>
    </row>
    <row r="833" spans="1:1" ht="15.75" customHeight="1">
      <c r="A833" s="64"/>
    </row>
    <row r="834" spans="1:1" ht="15.75" customHeight="1">
      <c r="A834" s="64"/>
    </row>
    <row r="835" spans="1:1" ht="15.75" customHeight="1">
      <c r="A835" s="64"/>
    </row>
    <row r="836" spans="1:1" ht="15.75" customHeight="1">
      <c r="A836" s="64"/>
    </row>
    <row r="837" spans="1:1" ht="15.75" customHeight="1">
      <c r="A837" s="64"/>
    </row>
    <row r="838" spans="1:1" ht="15.75" customHeight="1">
      <c r="A838" s="64"/>
    </row>
    <row r="839" spans="1:1" ht="15.75" customHeight="1">
      <c r="A839" s="64"/>
    </row>
    <row r="840" spans="1:1" ht="15.75" customHeight="1">
      <c r="A840" s="64"/>
    </row>
    <row r="841" spans="1:1" ht="15.75" customHeight="1">
      <c r="A841" s="64"/>
    </row>
    <row r="842" spans="1:1" ht="15.75" customHeight="1">
      <c r="A842" s="64"/>
    </row>
    <row r="843" spans="1:1" ht="15.75" customHeight="1">
      <c r="A843" s="64"/>
    </row>
    <row r="844" spans="1:1" ht="15.75" customHeight="1">
      <c r="A844" s="64"/>
    </row>
    <row r="845" spans="1:1" ht="15.75" customHeight="1">
      <c r="A845" s="64"/>
    </row>
    <row r="846" spans="1:1" ht="15.75" customHeight="1">
      <c r="A846" s="64"/>
    </row>
    <row r="847" spans="1:1" ht="15.75" customHeight="1">
      <c r="A847" s="64"/>
    </row>
    <row r="848" spans="1:1" ht="15.75" customHeight="1">
      <c r="A848" s="64"/>
    </row>
    <row r="849" spans="1:1" ht="15.75" customHeight="1">
      <c r="A849" s="64"/>
    </row>
    <row r="850" spans="1:1" ht="15.75" customHeight="1">
      <c r="A850" s="64"/>
    </row>
    <row r="851" spans="1:1" ht="15.75" customHeight="1">
      <c r="A851" s="64"/>
    </row>
    <row r="852" spans="1:1" ht="15.75" customHeight="1">
      <c r="A852" s="64"/>
    </row>
    <row r="853" spans="1:1" ht="15.75" customHeight="1">
      <c r="A853" s="64"/>
    </row>
    <row r="854" spans="1:1" ht="15.75" customHeight="1">
      <c r="A854" s="64"/>
    </row>
    <row r="855" spans="1:1" ht="15.75" customHeight="1">
      <c r="A855" s="64"/>
    </row>
    <row r="856" spans="1:1" ht="15.75" customHeight="1">
      <c r="A856" s="64"/>
    </row>
    <row r="857" spans="1:1" ht="15.75" customHeight="1">
      <c r="A857" s="64"/>
    </row>
    <row r="858" spans="1:1" ht="15.75" customHeight="1">
      <c r="A858" s="64"/>
    </row>
    <row r="859" spans="1:1" ht="15.75" customHeight="1">
      <c r="A859" s="64"/>
    </row>
    <row r="860" spans="1:1" ht="15.75" customHeight="1">
      <c r="A860" s="64"/>
    </row>
    <row r="861" spans="1:1" ht="15.75" customHeight="1">
      <c r="A861" s="64"/>
    </row>
    <row r="862" spans="1:1" ht="15.75" customHeight="1">
      <c r="A862" s="64"/>
    </row>
    <row r="863" spans="1:1" ht="15.75" customHeight="1">
      <c r="A863" s="64"/>
    </row>
    <row r="864" spans="1:1" ht="15.75" customHeight="1">
      <c r="A864" s="64"/>
    </row>
    <row r="865" spans="1:1" ht="15.75" customHeight="1">
      <c r="A865" s="64"/>
    </row>
    <row r="866" spans="1:1" ht="15.75" customHeight="1">
      <c r="A866" s="64"/>
    </row>
    <row r="867" spans="1:1" ht="15.75" customHeight="1">
      <c r="A867" s="64"/>
    </row>
    <row r="868" spans="1:1" ht="15.75" customHeight="1">
      <c r="A868" s="64"/>
    </row>
    <row r="869" spans="1:1" ht="15.75" customHeight="1">
      <c r="A869" s="64"/>
    </row>
    <row r="870" spans="1:1" ht="15.75" customHeight="1">
      <c r="A870" s="64"/>
    </row>
    <row r="871" spans="1:1" ht="15.75" customHeight="1">
      <c r="A871" s="64"/>
    </row>
    <row r="872" spans="1:1" ht="15.75" customHeight="1">
      <c r="A872" s="64"/>
    </row>
    <row r="873" spans="1:1" ht="15.75" customHeight="1">
      <c r="A873" s="64"/>
    </row>
    <row r="874" spans="1:1" ht="15.75" customHeight="1">
      <c r="A874" s="64"/>
    </row>
    <row r="875" spans="1:1" ht="15.75" customHeight="1">
      <c r="A875" s="64"/>
    </row>
    <row r="876" spans="1:1" ht="15.75" customHeight="1">
      <c r="A876" s="64"/>
    </row>
    <row r="877" spans="1:1" ht="15.75" customHeight="1">
      <c r="A877" s="64"/>
    </row>
    <row r="878" spans="1:1" ht="15.75" customHeight="1">
      <c r="A878" s="64"/>
    </row>
    <row r="879" spans="1:1" ht="15.75" customHeight="1">
      <c r="A879" s="64"/>
    </row>
    <row r="880" spans="1:1" ht="15.75" customHeight="1">
      <c r="A880" s="64"/>
    </row>
    <row r="881" spans="1:1" ht="15.75" customHeight="1">
      <c r="A881" s="64"/>
    </row>
    <row r="882" spans="1:1" ht="15.75" customHeight="1">
      <c r="A882" s="64"/>
    </row>
    <row r="883" spans="1:1" ht="15.75" customHeight="1">
      <c r="A883" s="64"/>
    </row>
    <row r="884" spans="1:1" ht="15.75" customHeight="1">
      <c r="A884" s="64"/>
    </row>
    <row r="885" spans="1:1" ht="15.75" customHeight="1">
      <c r="A885" s="64"/>
    </row>
    <row r="886" spans="1:1" ht="15.75" customHeight="1">
      <c r="A886" s="64"/>
    </row>
    <row r="887" spans="1:1" ht="15.75" customHeight="1">
      <c r="A887" s="64"/>
    </row>
    <row r="888" spans="1:1" ht="15.75" customHeight="1">
      <c r="A888" s="64"/>
    </row>
    <row r="889" spans="1:1" ht="15.75" customHeight="1">
      <c r="A889" s="64"/>
    </row>
    <row r="890" spans="1:1" ht="15.75" customHeight="1">
      <c r="A890" s="64"/>
    </row>
    <row r="891" spans="1:1" ht="15.75" customHeight="1">
      <c r="A891" s="64"/>
    </row>
    <row r="892" spans="1:1" ht="15.75" customHeight="1">
      <c r="A892" s="64"/>
    </row>
    <row r="893" spans="1:1" ht="15.75" customHeight="1">
      <c r="A893" s="64"/>
    </row>
    <row r="894" spans="1:1" ht="15.75" customHeight="1">
      <c r="A894" s="64"/>
    </row>
    <row r="895" spans="1:1" ht="15.75" customHeight="1">
      <c r="A895" s="64"/>
    </row>
    <row r="896" spans="1:1" ht="15.75" customHeight="1">
      <c r="A896" s="64"/>
    </row>
    <row r="897" spans="1:1" ht="15.75" customHeight="1">
      <c r="A897" s="64"/>
    </row>
    <row r="898" spans="1:1" ht="15.75" customHeight="1">
      <c r="A898" s="64"/>
    </row>
    <row r="899" spans="1:1" ht="15.75" customHeight="1">
      <c r="A899" s="64"/>
    </row>
    <row r="900" spans="1:1" ht="15.75" customHeight="1">
      <c r="A900" s="64"/>
    </row>
    <row r="901" spans="1:1" ht="15.75" customHeight="1">
      <c r="A901" s="64"/>
    </row>
    <row r="902" spans="1:1" ht="15.75" customHeight="1">
      <c r="A902" s="64"/>
    </row>
    <row r="903" spans="1:1" ht="15.75" customHeight="1">
      <c r="A903" s="64"/>
    </row>
    <row r="904" spans="1:1" ht="15.75" customHeight="1">
      <c r="A904" s="64"/>
    </row>
    <row r="905" spans="1:1" ht="15.75" customHeight="1">
      <c r="A905" s="64"/>
    </row>
    <row r="906" spans="1:1" ht="15.75" customHeight="1">
      <c r="A906" s="64"/>
    </row>
    <row r="907" spans="1:1" ht="15.75" customHeight="1">
      <c r="A907" s="64"/>
    </row>
    <row r="908" spans="1:1" ht="15.75" customHeight="1">
      <c r="A908" s="64"/>
    </row>
    <row r="909" spans="1:1" ht="15.75" customHeight="1">
      <c r="A909" s="64"/>
    </row>
    <row r="910" spans="1:1" ht="15.75" customHeight="1">
      <c r="A910" s="64"/>
    </row>
    <row r="911" spans="1:1" ht="15.75" customHeight="1">
      <c r="A911" s="64"/>
    </row>
    <row r="912" spans="1:1" ht="15.75" customHeight="1">
      <c r="A912" s="64"/>
    </row>
    <row r="913" spans="1:1" ht="15.75" customHeight="1">
      <c r="A913" s="64"/>
    </row>
    <row r="914" spans="1:1" ht="15.75" customHeight="1">
      <c r="A914" s="64"/>
    </row>
    <row r="915" spans="1:1" ht="15.75" customHeight="1">
      <c r="A915" s="64"/>
    </row>
    <row r="916" spans="1:1" ht="15.75" customHeight="1">
      <c r="A916" s="64"/>
    </row>
    <row r="917" spans="1:1" ht="15.75" customHeight="1">
      <c r="A917" s="64"/>
    </row>
    <row r="918" spans="1:1" ht="15.75" customHeight="1">
      <c r="A918" s="64"/>
    </row>
    <row r="919" spans="1:1" ht="15.75" customHeight="1">
      <c r="A919" s="64"/>
    </row>
    <row r="920" spans="1:1" ht="15.75" customHeight="1">
      <c r="A920" s="64"/>
    </row>
    <row r="921" spans="1:1" ht="15.75" customHeight="1">
      <c r="A921" s="64"/>
    </row>
    <row r="922" spans="1:1" ht="15.75" customHeight="1">
      <c r="A922" s="64"/>
    </row>
    <row r="923" spans="1:1" ht="15.75" customHeight="1">
      <c r="A923" s="64"/>
    </row>
    <row r="924" spans="1:1" ht="15.75" customHeight="1">
      <c r="A924" s="64"/>
    </row>
    <row r="925" spans="1:1" ht="15.75" customHeight="1">
      <c r="A925" s="64"/>
    </row>
    <row r="926" spans="1:1" ht="15.75" customHeight="1">
      <c r="A926" s="64"/>
    </row>
    <row r="927" spans="1:1" ht="15.75" customHeight="1">
      <c r="A927" s="64"/>
    </row>
    <row r="928" spans="1:1" ht="15.75" customHeight="1">
      <c r="A928" s="64"/>
    </row>
    <row r="929" spans="1:1" ht="15.75" customHeight="1">
      <c r="A929" s="64"/>
    </row>
    <row r="930" spans="1:1" ht="15.75" customHeight="1">
      <c r="A930" s="64"/>
    </row>
    <row r="931" spans="1:1" ht="15.75" customHeight="1">
      <c r="A931" s="64"/>
    </row>
    <row r="932" spans="1:1" ht="15.75" customHeight="1">
      <c r="A932" s="64"/>
    </row>
    <row r="933" spans="1:1" ht="15.75" customHeight="1">
      <c r="A933" s="64"/>
    </row>
    <row r="934" spans="1:1" ht="15.75" customHeight="1">
      <c r="A934" s="64"/>
    </row>
    <row r="935" spans="1:1" ht="15.75" customHeight="1">
      <c r="A935" s="64"/>
    </row>
    <row r="936" spans="1:1" ht="15.75" customHeight="1">
      <c r="A936" s="64"/>
    </row>
    <row r="937" spans="1:1" ht="15.75" customHeight="1">
      <c r="A937" s="64"/>
    </row>
    <row r="938" spans="1:1" ht="15.75" customHeight="1">
      <c r="A938" s="64"/>
    </row>
    <row r="939" spans="1:1" ht="15.75" customHeight="1">
      <c r="A939" s="64"/>
    </row>
    <row r="940" spans="1:1" ht="15.75" customHeight="1">
      <c r="A940" s="64"/>
    </row>
    <row r="941" spans="1:1" ht="15.75" customHeight="1">
      <c r="A941" s="64"/>
    </row>
    <row r="942" spans="1:1" ht="15.75" customHeight="1">
      <c r="A942" s="64"/>
    </row>
    <row r="943" spans="1:1" ht="15.75" customHeight="1">
      <c r="A943" s="64"/>
    </row>
    <row r="944" spans="1:1" ht="15.75" customHeight="1">
      <c r="A944" s="64"/>
    </row>
    <row r="945" spans="1:1" ht="15.75" customHeight="1">
      <c r="A945" s="64"/>
    </row>
    <row r="946" spans="1:1" ht="15.75" customHeight="1">
      <c r="A946" s="64"/>
    </row>
    <row r="947" spans="1:1" ht="15.75" customHeight="1">
      <c r="A947" s="64"/>
    </row>
    <row r="948" spans="1:1" ht="15.75" customHeight="1">
      <c r="A948" s="64"/>
    </row>
    <row r="949" spans="1:1" ht="15.75" customHeight="1">
      <c r="A949" s="64"/>
    </row>
    <row r="950" spans="1:1" ht="15.75" customHeight="1">
      <c r="A950" s="64"/>
    </row>
    <row r="951" spans="1:1" ht="15.75" customHeight="1">
      <c r="A951" s="64"/>
    </row>
    <row r="952" spans="1:1" ht="15.75" customHeight="1">
      <c r="A952" s="64"/>
    </row>
    <row r="953" spans="1:1" ht="15.75" customHeight="1">
      <c r="A953" s="64"/>
    </row>
    <row r="954" spans="1:1" ht="15.75" customHeight="1">
      <c r="A954" s="64"/>
    </row>
    <row r="955" spans="1:1" ht="15.75" customHeight="1">
      <c r="A955" s="64"/>
    </row>
    <row r="956" spans="1:1" ht="15.75" customHeight="1">
      <c r="A956" s="64"/>
    </row>
    <row r="957" spans="1:1" ht="15.75" customHeight="1">
      <c r="A957" s="64"/>
    </row>
    <row r="958" spans="1:1" ht="15.75" customHeight="1">
      <c r="A958" s="64"/>
    </row>
    <row r="959" spans="1:1" ht="15.75" customHeight="1">
      <c r="A959" s="64"/>
    </row>
    <row r="960" spans="1:1" ht="15.75" customHeight="1">
      <c r="A960" s="64"/>
    </row>
    <row r="961" spans="1:1" ht="15.75" customHeight="1">
      <c r="A961" s="64"/>
    </row>
    <row r="962" spans="1:1" ht="15.75" customHeight="1">
      <c r="A962" s="64"/>
    </row>
    <row r="963" spans="1:1" ht="15.75" customHeight="1">
      <c r="A963" s="64"/>
    </row>
    <row r="964" spans="1:1" ht="15.75" customHeight="1">
      <c r="A964" s="64"/>
    </row>
    <row r="965" spans="1:1" ht="15.75" customHeight="1">
      <c r="A965" s="64"/>
    </row>
    <row r="966" spans="1:1" ht="15.75" customHeight="1">
      <c r="A966" s="64"/>
    </row>
    <row r="967" spans="1:1" ht="15.75" customHeight="1">
      <c r="A967" s="64"/>
    </row>
    <row r="968" spans="1:1" ht="15.75" customHeight="1">
      <c r="A968" s="64"/>
    </row>
    <row r="969" spans="1:1" ht="15.75" customHeight="1">
      <c r="A969" s="64"/>
    </row>
    <row r="970" spans="1:1" ht="15.75" customHeight="1">
      <c r="A970" s="64"/>
    </row>
    <row r="971" spans="1:1" ht="15.75" customHeight="1">
      <c r="A971" s="64"/>
    </row>
    <row r="972" spans="1:1" ht="15.75" customHeight="1">
      <c r="A972" s="64"/>
    </row>
    <row r="973" spans="1:1" ht="15.75" customHeight="1">
      <c r="A973" s="64"/>
    </row>
    <row r="974" spans="1:1" ht="15.75" customHeight="1">
      <c r="A974" s="64"/>
    </row>
    <row r="975" spans="1:1" ht="15.75" customHeight="1">
      <c r="A975" s="64"/>
    </row>
    <row r="976" spans="1:1" ht="15.75" customHeight="1">
      <c r="A976" s="64"/>
    </row>
    <row r="977" spans="1:1" ht="15.75" customHeight="1">
      <c r="A977" s="64"/>
    </row>
    <row r="978" spans="1:1" ht="15.75" customHeight="1">
      <c r="A978" s="64"/>
    </row>
    <row r="979" spans="1:1" ht="15.75" customHeight="1">
      <c r="A979" s="64"/>
    </row>
    <row r="980" spans="1:1" ht="15.75" customHeight="1">
      <c r="A980" s="64"/>
    </row>
    <row r="981" spans="1:1" ht="15.75" customHeight="1">
      <c r="A981" s="64"/>
    </row>
    <row r="982" spans="1:1" ht="15.75" customHeight="1">
      <c r="A982" s="64"/>
    </row>
    <row r="983" spans="1:1" ht="15.75" customHeight="1">
      <c r="A983" s="64"/>
    </row>
    <row r="984" spans="1:1" ht="15.75" customHeight="1">
      <c r="A984" s="64"/>
    </row>
    <row r="985" spans="1:1" ht="15.75" customHeight="1">
      <c r="A985" s="64"/>
    </row>
    <row r="986" spans="1:1" ht="15.75" customHeight="1">
      <c r="A986" s="64"/>
    </row>
    <row r="987" spans="1:1" ht="15.75" customHeight="1">
      <c r="A987" s="64"/>
    </row>
    <row r="988" spans="1:1" ht="15.75" customHeight="1">
      <c r="A988" s="64"/>
    </row>
    <row r="989" spans="1:1" ht="15.75" customHeight="1">
      <c r="A989" s="64"/>
    </row>
    <row r="990" spans="1:1" ht="15.75" customHeight="1">
      <c r="A990" s="64"/>
    </row>
    <row r="991" spans="1:1" ht="15.75" customHeight="1">
      <c r="A991" s="64"/>
    </row>
    <row r="992" spans="1:1" ht="15.75" customHeight="1">
      <c r="A992" s="64"/>
    </row>
    <row r="993" spans="1:1" ht="15.75" customHeight="1">
      <c r="A993" s="64"/>
    </row>
    <row r="994" spans="1:1" ht="15.75" customHeight="1">
      <c r="A994" s="64"/>
    </row>
    <row r="995" spans="1:1" ht="15.75" customHeight="1">
      <c r="A995" s="64"/>
    </row>
    <row r="996" spans="1:1" ht="15.75" customHeight="1">
      <c r="A996" s="64"/>
    </row>
    <row r="997" spans="1:1" ht="15.75" customHeight="1">
      <c r="A997" s="64"/>
    </row>
    <row r="998" spans="1:1" ht="15.75" customHeight="1">
      <c r="A998" s="64"/>
    </row>
    <row r="999" spans="1:1" ht="15.75" customHeight="1">
      <c r="A999" s="64"/>
    </row>
    <row r="1000" spans="1:1" ht="15.75" customHeight="1">
      <c r="A1000" s="64"/>
    </row>
  </sheetData>
  <mergeCells count="6">
    <mergeCell ref="E33:F33"/>
    <mergeCell ref="A1:H1"/>
    <mergeCell ref="J7:M7"/>
    <mergeCell ref="J8:K8"/>
    <mergeCell ref="J9:M9"/>
    <mergeCell ref="J15:M15"/>
  </mergeCells>
  <pageMargins left="0.31496062992125984" right="0.51181102362204722" top="0.19685039370078741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0"/>
  <sheetViews>
    <sheetView workbookViewId="0">
      <selection activeCell="P38" sqref="P38:R39"/>
    </sheetView>
  </sheetViews>
  <sheetFormatPr defaultColWidth="14.42578125" defaultRowHeight="15" customHeight="1"/>
  <cols>
    <col min="1" max="1" width="8.7109375" customWidth="1"/>
    <col min="2" max="2" width="22.5703125" customWidth="1"/>
    <col min="3" max="3" width="16" customWidth="1"/>
    <col min="4" max="4" width="8.140625" customWidth="1"/>
    <col min="5" max="5" width="12" style="115" customWidth="1"/>
    <col min="6" max="6" width="8.7109375" customWidth="1"/>
    <col min="7" max="7" width="23.28515625" customWidth="1"/>
    <col min="8" max="10" width="8.7109375" customWidth="1"/>
    <col min="11" max="11" width="12.7109375" customWidth="1"/>
    <col min="12" max="14" width="8.7109375" customWidth="1"/>
    <col min="15" max="15" width="12" bestFit="1" customWidth="1"/>
    <col min="16" max="16" width="8.7109375" customWidth="1"/>
    <col min="17" max="17" width="12" customWidth="1"/>
    <col min="18" max="18" width="12" bestFit="1" customWidth="1"/>
    <col min="19" max="26" width="8.7109375" customWidth="1"/>
  </cols>
  <sheetData>
    <row r="1" spans="1:17" ht="36" customHeight="1">
      <c r="A1" s="257" t="s">
        <v>37</v>
      </c>
      <c r="B1" s="258"/>
      <c r="C1" s="258"/>
      <c r="D1" s="258"/>
      <c r="E1" s="258"/>
    </row>
    <row r="2" spans="1:17" ht="20.25">
      <c r="A2" s="259" t="s">
        <v>38</v>
      </c>
      <c r="B2" s="233"/>
      <c r="C2" s="233"/>
      <c r="D2" s="233"/>
      <c r="E2" s="234"/>
      <c r="G2" s="260" t="s">
        <v>39</v>
      </c>
      <c r="H2" s="261"/>
      <c r="I2" s="261"/>
      <c r="J2" s="261"/>
      <c r="K2" s="261"/>
    </row>
    <row r="3" spans="1:17">
      <c r="A3" s="262" t="s">
        <v>40</v>
      </c>
      <c r="B3" s="261"/>
      <c r="C3" s="68" t="s">
        <v>41</v>
      </c>
      <c r="D3" s="68" t="s">
        <v>33</v>
      </c>
      <c r="E3" s="110" t="s">
        <v>42</v>
      </c>
      <c r="G3" s="25"/>
      <c r="H3" s="25" t="s">
        <v>106</v>
      </c>
      <c r="I3" s="25" t="s">
        <v>43</v>
      </c>
      <c r="J3" s="25" t="s">
        <v>44</v>
      </c>
      <c r="K3" s="7" t="s">
        <v>45</v>
      </c>
      <c r="L3" s="25"/>
    </row>
    <row r="4" spans="1:17">
      <c r="A4" s="248" t="s">
        <v>46</v>
      </c>
      <c r="B4" s="249"/>
      <c r="C4" s="69" t="s">
        <v>47</v>
      </c>
      <c r="D4" s="69">
        <v>104</v>
      </c>
      <c r="E4" s="111">
        <v>2002</v>
      </c>
      <c r="G4" s="70" t="s">
        <v>48</v>
      </c>
      <c r="H4" s="71">
        <v>1</v>
      </c>
      <c r="I4" s="25">
        <v>30</v>
      </c>
      <c r="J4" s="25">
        <v>38.5</v>
      </c>
      <c r="K4" s="108">
        <f>SUM(H4)*I4*J4</f>
        <v>1155</v>
      </c>
      <c r="L4" s="25"/>
    </row>
    <row r="5" spans="1:17">
      <c r="A5" s="251" t="s">
        <v>46</v>
      </c>
      <c r="B5" s="241"/>
      <c r="C5" s="72" t="s">
        <v>49</v>
      </c>
      <c r="D5" s="73">
        <v>70</v>
      </c>
      <c r="E5" s="111">
        <f t="shared" ref="E5:E37" si="0">SUM(D5)*19.25</f>
        <v>1347.5</v>
      </c>
      <c r="G5" s="70" t="s">
        <v>50</v>
      </c>
      <c r="H5" s="74">
        <v>7</v>
      </c>
      <c r="I5" s="25">
        <v>126</v>
      </c>
      <c r="J5" s="25">
        <v>38.5</v>
      </c>
      <c r="K5" s="108">
        <f>I5*J5</f>
        <v>4851</v>
      </c>
      <c r="L5" s="25"/>
    </row>
    <row r="6" spans="1:17">
      <c r="A6" s="248" t="s">
        <v>51</v>
      </c>
      <c r="B6" s="249"/>
      <c r="C6" s="75" t="s">
        <v>52</v>
      </c>
      <c r="D6" s="75">
        <v>30</v>
      </c>
      <c r="E6" s="111">
        <f t="shared" si="0"/>
        <v>577.5</v>
      </c>
      <c r="G6" s="211" t="s">
        <v>50</v>
      </c>
      <c r="H6" s="212">
        <v>7</v>
      </c>
      <c r="I6" s="206">
        <v>9</v>
      </c>
      <c r="J6" s="213">
        <v>19.25</v>
      </c>
      <c r="K6" s="214"/>
      <c r="L6" s="213"/>
      <c r="M6" s="215" t="s">
        <v>216</v>
      </c>
    </row>
    <row r="7" spans="1:17">
      <c r="A7" s="76" t="s">
        <v>53</v>
      </c>
      <c r="B7" s="77"/>
      <c r="C7" s="78" t="s">
        <v>54</v>
      </c>
      <c r="D7" s="79">
        <v>30</v>
      </c>
      <c r="E7" s="111">
        <f t="shared" si="0"/>
        <v>577.5</v>
      </c>
      <c r="G7" s="70" t="s">
        <v>107</v>
      </c>
      <c r="H7" s="71">
        <v>4</v>
      </c>
      <c r="I7" s="25">
        <v>60</v>
      </c>
      <c r="J7" s="25">
        <v>38.5</v>
      </c>
      <c r="K7" s="108">
        <f>I7*J7</f>
        <v>2310</v>
      </c>
      <c r="L7" s="25"/>
      <c r="M7" s="25">
        <v>9</v>
      </c>
    </row>
    <row r="8" spans="1:17">
      <c r="A8" s="80" t="s">
        <v>55</v>
      </c>
      <c r="B8" s="77"/>
      <c r="C8" s="78" t="s">
        <v>56</v>
      </c>
      <c r="D8" s="79">
        <v>22</v>
      </c>
      <c r="E8" s="111">
        <f t="shared" si="0"/>
        <v>423.5</v>
      </c>
      <c r="G8" s="70" t="s">
        <v>127</v>
      </c>
      <c r="H8" s="71">
        <v>4</v>
      </c>
      <c r="I8" s="25">
        <v>51</v>
      </c>
      <c r="J8" s="25">
        <v>38.5</v>
      </c>
      <c r="K8" s="108">
        <f>I8*J8</f>
        <v>1963.5</v>
      </c>
      <c r="L8" s="25"/>
    </row>
    <row r="9" spans="1:17">
      <c r="A9" s="239" t="s">
        <v>57</v>
      </c>
      <c r="B9" s="234"/>
      <c r="C9" s="7" t="s">
        <v>58</v>
      </c>
      <c r="D9" s="7">
        <v>30</v>
      </c>
      <c r="E9" s="111">
        <f t="shared" si="0"/>
        <v>577.5</v>
      </c>
      <c r="G9" s="82"/>
      <c r="H9" s="71"/>
      <c r="I9" s="7">
        <f>SUM(I4:I8)</f>
        <v>276</v>
      </c>
      <c r="J9" s="25"/>
      <c r="K9" s="108"/>
      <c r="L9" s="25"/>
    </row>
    <row r="10" spans="1:17">
      <c r="A10" s="81" t="s">
        <v>59</v>
      </c>
      <c r="B10" s="83"/>
      <c r="C10" s="7" t="s">
        <v>60</v>
      </c>
      <c r="D10" s="7">
        <v>30</v>
      </c>
      <c r="E10" s="111">
        <f t="shared" si="0"/>
        <v>577.5</v>
      </c>
      <c r="G10" s="82"/>
      <c r="H10" s="71"/>
      <c r="I10" s="4"/>
      <c r="J10" s="29" t="s">
        <v>61</v>
      </c>
      <c r="K10" s="128">
        <f>SUM(K4:K9)</f>
        <v>10279.5</v>
      </c>
      <c r="L10" s="25"/>
    </row>
    <row r="11" spans="1:17">
      <c r="A11" s="239" t="s">
        <v>62</v>
      </c>
      <c r="B11" s="234"/>
      <c r="C11" s="7" t="s">
        <v>122</v>
      </c>
      <c r="D11" s="25">
        <v>30</v>
      </c>
      <c r="E11" s="111">
        <f t="shared" si="0"/>
        <v>577.5</v>
      </c>
      <c r="G11" s="82"/>
      <c r="H11" s="71"/>
      <c r="I11" s="84"/>
      <c r="J11" s="25"/>
      <c r="K11" s="108"/>
      <c r="L11" s="25"/>
    </row>
    <row r="12" spans="1:17">
      <c r="A12" s="81" t="s">
        <v>63</v>
      </c>
      <c r="B12" s="83"/>
      <c r="C12" s="7" t="s">
        <v>54</v>
      </c>
      <c r="D12" s="25">
        <v>23</v>
      </c>
      <c r="E12" s="111">
        <f t="shared" si="0"/>
        <v>442.75</v>
      </c>
      <c r="G12" s="82"/>
      <c r="H12" s="71"/>
      <c r="I12" s="84"/>
      <c r="J12" s="25"/>
      <c r="K12" s="108"/>
      <c r="L12" s="25"/>
    </row>
    <row r="13" spans="1:17">
      <c r="A13" s="81" t="s">
        <v>64</v>
      </c>
      <c r="B13" s="83"/>
      <c r="C13" s="7" t="s">
        <v>65</v>
      </c>
      <c r="D13" s="25">
        <v>30</v>
      </c>
      <c r="E13" s="111">
        <f t="shared" si="0"/>
        <v>577.5</v>
      </c>
      <c r="G13" s="82" t="s">
        <v>66</v>
      </c>
      <c r="H13" s="71"/>
      <c r="I13" s="85">
        <v>2033.52</v>
      </c>
      <c r="J13" s="25"/>
      <c r="K13" s="108"/>
      <c r="L13" s="25"/>
      <c r="Q13" s="115"/>
    </row>
    <row r="14" spans="1:17">
      <c r="A14" s="239" t="s">
        <v>67</v>
      </c>
      <c r="B14" s="234"/>
      <c r="C14" s="7" t="s">
        <v>92</v>
      </c>
      <c r="D14" s="25">
        <v>10</v>
      </c>
      <c r="E14" s="111">
        <f t="shared" si="0"/>
        <v>192.5</v>
      </c>
      <c r="G14" s="82"/>
      <c r="H14" s="74"/>
      <c r="I14" s="25"/>
      <c r="J14" s="25"/>
      <c r="K14" s="108"/>
      <c r="L14" s="25"/>
    </row>
    <row r="15" spans="1:17">
      <c r="A15" s="86" t="s">
        <v>68</v>
      </c>
      <c r="B15" s="87"/>
      <c r="C15" s="7" t="s">
        <v>114</v>
      </c>
      <c r="D15" s="25">
        <v>10</v>
      </c>
      <c r="E15" s="111">
        <f t="shared" si="0"/>
        <v>192.5</v>
      </c>
      <c r="G15" s="82" t="s">
        <v>69</v>
      </c>
      <c r="H15" s="74"/>
      <c r="I15" s="70">
        <v>576.76</v>
      </c>
      <c r="J15" s="25"/>
      <c r="K15" s="108"/>
      <c r="L15" s="25"/>
    </row>
    <row r="16" spans="1:17">
      <c r="A16" s="239" t="s">
        <v>70</v>
      </c>
      <c r="B16" s="234"/>
      <c r="C16" s="7" t="s">
        <v>123</v>
      </c>
      <c r="D16" s="25">
        <v>10</v>
      </c>
      <c r="E16" s="111">
        <f t="shared" si="0"/>
        <v>192.5</v>
      </c>
      <c r="G16" s="82"/>
      <c r="H16" s="71"/>
      <c r="I16" s="25"/>
      <c r="J16" s="25"/>
      <c r="K16" s="109"/>
      <c r="L16" s="25"/>
    </row>
    <row r="17" spans="1:18">
      <c r="A17" s="256" t="s">
        <v>71</v>
      </c>
      <c r="B17" s="234"/>
      <c r="C17" s="7" t="s">
        <v>124</v>
      </c>
      <c r="D17" s="25">
        <v>20</v>
      </c>
      <c r="E17" s="111">
        <f t="shared" si="0"/>
        <v>385</v>
      </c>
      <c r="G17" s="129" t="s">
        <v>72</v>
      </c>
      <c r="H17" s="130"/>
      <c r="I17" s="129">
        <v>1976.82</v>
      </c>
      <c r="J17" s="91"/>
      <c r="K17" s="131"/>
      <c r="L17" s="91"/>
    </row>
    <row r="18" spans="1:18">
      <c r="A18" s="88" t="s">
        <v>73</v>
      </c>
      <c r="B18" s="89"/>
      <c r="C18" s="90" t="s">
        <v>74</v>
      </c>
      <c r="D18" s="91">
        <v>15</v>
      </c>
      <c r="E18" s="111">
        <f t="shared" si="0"/>
        <v>288.75</v>
      </c>
      <c r="G18" s="132"/>
      <c r="H18" s="132"/>
      <c r="I18" s="132"/>
      <c r="J18" s="132"/>
      <c r="K18" s="132"/>
      <c r="L18" s="132"/>
    </row>
    <row r="19" spans="1:18">
      <c r="A19" s="92" t="s">
        <v>75</v>
      </c>
      <c r="B19" s="93"/>
      <c r="C19" s="94" t="s">
        <v>112</v>
      </c>
      <c r="D19" s="95">
        <v>15</v>
      </c>
      <c r="E19" s="111">
        <f t="shared" si="0"/>
        <v>288.75</v>
      </c>
      <c r="G19" s="125"/>
      <c r="H19" s="125"/>
      <c r="I19" s="122"/>
      <c r="J19" s="125"/>
      <c r="K19" s="125"/>
      <c r="L19" s="125"/>
      <c r="R19" s="115"/>
    </row>
    <row r="20" spans="1:18">
      <c r="A20" s="92" t="s">
        <v>76</v>
      </c>
      <c r="B20" s="93"/>
      <c r="C20" s="94" t="s">
        <v>108</v>
      </c>
      <c r="D20" s="95">
        <v>10</v>
      </c>
      <c r="E20" s="111">
        <f t="shared" si="0"/>
        <v>192.5</v>
      </c>
      <c r="G20" s="125"/>
      <c r="H20" s="125"/>
      <c r="I20" s="125"/>
      <c r="J20" s="125"/>
      <c r="K20" s="125"/>
      <c r="L20" s="125"/>
    </row>
    <row r="21" spans="1:18" ht="15.75" customHeight="1">
      <c r="A21" s="92" t="s">
        <v>76</v>
      </c>
      <c r="B21" s="93" t="s">
        <v>109</v>
      </c>
      <c r="C21" s="94" t="s">
        <v>110</v>
      </c>
      <c r="D21" s="95">
        <v>10</v>
      </c>
      <c r="E21" s="111">
        <f t="shared" si="0"/>
        <v>192.5</v>
      </c>
      <c r="G21" s="125"/>
      <c r="H21" s="125"/>
      <c r="I21" s="125"/>
      <c r="J21" s="125"/>
      <c r="K21" s="125"/>
      <c r="L21" s="125"/>
    </row>
    <row r="22" spans="1:18" ht="15.75" customHeight="1">
      <c r="A22" s="92" t="s">
        <v>77</v>
      </c>
      <c r="B22" s="93"/>
      <c r="C22" s="94" t="s">
        <v>111</v>
      </c>
      <c r="D22" s="95">
        <v>30</v>
      </c>
      <c r="E22" s="111">
        <f t="shared" si="0"/>
        <v>577.5</v>
      </c>
      <c r="G22" s="125"/>
      <c r="H22" s="125"/>
      <c r="I22" s="125"/>
      <c r="J22" s="125"/>
      <c r="K22" s="125"/>
      <c r="L22" s="125"/>
    </row>
    <row r="23" spans="1:18" ht="15.75" customHeight="1">
      <c r="A23" s="92" t="s">
        <v>78</v>
      </c>
      <c r="B23" s="93"/>
      <c r="C23" s="94" t="s">
        <v>92</v>
      </c>
      <c r="D23" s="95">
        <v>35</v>
      </c>
      <c r="E23" s="111">
        <f t="shared" si="0"/>
        <v>673.75</v>
      </c>
      <c r="G23" s="125"/>
      <c r="H23" s="125"/>
      <c r="I23" s="122"/>
      <c r="J23" s="125"/>
      <c r="K23" s="125"/>
      <c r="L23" s="125"/>
    </row>
    <row r="24" spans="1:18" ht="15.75" customHeight="1">
      <c r="A24" s="252" t="s">
        <v>79</v>
      </c>
      <c r="B24" s="249"/>
      <c r="C24" s="75" t="s">
        <v>80</v>
      </c>
      <c r="D24" s="75">
        <v>40</v>
      </c>
      <c r="E24" s="111">
        <f t="shared" si="0"/>
        <v>770</v>
      </c>
      <c r="I24" s="96"/>
      <c r="J24" s="34"/>
    </row>
    <row r="25" spans="1:18" ht="15.75" customHeight="1">
      <c r="A25" s="126" t="s">
        <v>126</v>
      </c>
      <c r="B25" s="127"/>
      <c r="C25" s="78" t="s">
        <v>125</v>
      </c>
      <c r="D25" s="78">
        <v>10</v>
      </c>
      <c r="E25" s="111">
        <f t="shared" si="0"/>
        <v>192.5</v>
      </c>
      <c r="I25" s="96"/>
      <c r="J25" s="34"/>
    </row>
    <row r="26" spans="1:18" ht="15.75" customHeight="1">
      <c r="A26" s="80" t="s">
        <v>81</v>
      </c>
      <c r="B26" s="97"/>
      <c r="C26" s="78" t="s">
        <v>82</v>
      </c>
      <c r="D26" s="78">
        <v>40</v>
      </c>
      <c r="E26" s="111">
        <f t="shared" si="0"/>
        <v>770</v>
      </c>
    </row>
    <row r="27" spans="1:18" ht="15.75" customHeight="1">
      <c r="A27" s="80" t="s">
        <v>83</v>
      </c>
      <c r="B27" s="97"/>
      <c r="C27" s="78" t="s">
        <v>115</v>
      </c>
      <c r="D27" s="78">
        <v>30</v>
      </c>
      <c r="E27" s="111">
        <f t="shared" si="0"/>
        <v>577.5</v>
      </c>
    </row>
    <row r="28" spans="1:18" ht="15.75" customHeight="1">
      <c r="A28" s="248" t="s">
        <v>84</v>
      </c>
      <c r="B28" s="249"/>
      <c r="C28" s="75" t="s">
        <v>116</v>
      </c>
      <c r="D28" s="75">
        <v>20</v>
      </c>
      <c r="E28" s="111">
        <f t="shared" si="0"/>
        <v>385</v>
      </c>
      <c r="G28" s="98" t="s">
        <v>85</v>
      </c>
      <c r="H28" s="99"/>
      <c r="I28" s="69" t="s">
        <v>86</v>
      </c>
      <c r="J28" s="69" t="s">
        <v>87</v>
      </c>
      <c r="K28" s="25">
        <v>884.63</v>
      </c>
    </row>
    <row r="29" spans="1:18" ht="15.75" customHeight="1">
      <c r="A29" s="253" t="s">
        <v>88</v>
      </c>
      <c r="B29" s="254"/>
      <c r="C29" s="90" t="s">
        <v>117</v>
      </c>
      <c r="D29" s="90">
        <v>30</v>
      </c>
      <c r="E29" s="111">
        <f t="shared" si="0"/>
        <v>577.5</v>
      </c>
      <c r="G29" s="81" t="s">
        <v>85</v>
      </c>
      <c r="H29" s="83"/>
      <c r="I29" s="25" t="s">
        <v>89</v>
      </c>
      <c r="J29" s="7"/>
      <c r="K29" s="25">
        <v>442.4</v>
      </c>
    </row>
    <row r="30" spans="1:18" ht="15.75" customHeight="1">
      <c r="A30" s="92" t="s">
        <v>90</v>
      </c>
      <c r="B30" s="93"/>
      <c r="C30" s="94" t="s">
        <v>91</v>
      </c>
      <c r="D30" s="95">
        <v>10</v>
      </c>
      <c r="E30" s="111">
        <f t="shared" si="0"/>
        <v>192.5</v>
      </c>
      <c r="G30" s="81" t="s">
        <v>85</v>
      </c>
      <c r="H30" s="83"/>
      <c r="I30" s="25" t="s">
        <v>92</v>
      </c>
      <c r="J30" s="7"/>
      <c r="K30" s="25">
        <v>442.4</v>
      </c>
    </row>
    <row r="31" spans="1:18" ht="15.75" customHeight="1">
      <c r="A31" s="248" t="s">
        <v>93</v>
      </c>
      <c r="B31" s="249"/>
      <c r="C31" s="69" t="s">
        <v>94</v>
      </c>
      <c r="D31" s="69">
        <v>10</v>
      </c>
      <c r="E31" s="111">
        <f t="shared" si="0"/>
        <v>192.5</v>
      </c>
      <c r="G31" s="81" t="s">
        <v>85</v>
      </c>
      <c r="H31" s="83"/>
      <c r="I31" s="7" t="s">
        <v>95</v>
      </c>
      <c r="J31" s="7"/>
      <c r="K31" s="25">
        <v>442.4</v>
      </c>
    </row>
    <row r="32" spans="1:18" ht="15.75" customHeight="1">
      <c r="A32" s="255" t="s">
        <v>96</v>
      </c>
      <c r="B32" s="241"/>
      <c r="C32" s="73" t="s">
        <v>113</v>
      </c>
      <c r="D32" s="73">
        <v>10</v>
      </c>
      <c r="E32" s="111">
        <f t="shared" si="0"/>
        <v>192.5</v>
      </c>
      <c r="G32" s="81" t="s">
        <v>85</v>
      </c>
      <c r="H32" s="83"/>
      <c r="I32" s="7" t="s">
        <v>97</v>
      </c>
      <c r="J32" s="7"/>
      <c r="K32" s="25">
        <v>442.4</v>
      </c>
    </row>
    <row r="33" spans="1:11" ht="15.75" customHeight="1">
      <c r="A33" s="248" t="s">
        <v>118</v>
      </c>
      <c r="B33" s="249"/>
      <c r="C33" s="75" t="s">
        <v>92</v>
      </c>
      <c r="D33" s="69">
        <v>10</v>
      </c>
      <c r="E33" s="111">
        <f t="shared" si="0"/>
        <v>192.5</v>
      </c>
      <c r="G33" s="239" t="s">
        <v>85</v>
      </c>
      <c r="H33" s="234"/>
      <c r="I33" s="7" t="s">
        <v>98</v>
      </c>
      <c r="J33" s="7"/>
      <c r="K33" s="25">
        <v>442.4</v>
      </c>
    </row>
    <row r="34" spans="1:11" ht="15.75" customHeight="1">
      <c r="A34" s="100" t="s">
        <v>99</v>
      </c>
      <c r="B34" s="93"/>
      <c r="C34" s="117" t="s">
        <v>119</v>
      </c>
      <c r="D34" s="95">
        <v>30</v>
      </c>
      <c r="E34" s="111">
        <f t="shared" si="0"/>
        <v>577.5</v>
      </c>
      <c r="G34" s="81" t="s">
        <v>85</v>
      </c>
      <c r="H34" s="83"/>
      <c r="I34" s="7" t="s">
        <v>100</v>
      </c>
      <c r="J34" s="7"/>
      <c r="K34" s="25">
        <v>442.4</v>
      </c>
    </row>
    <row r="35" spans="1:11" ht="15.75" customHeight="1">
      <c r="A35" s="251" t="s">
        <v>101</v>
      </c>
      <c r="B35" s="241"/>
      <c r="C35" s="73"/>
      <c r="D35" s="72">
        <v>10</v>
      </c>
      <c r="E35" s="111">
        <f t="shared" si="0"/>
        <v>192.5</v>
      </c>
      <c r="G35" s="250"/>
      <c r="H35" s="234"/>
      <c r="I35" s="7"/>
      <c r="J35" s="7" t="s">
        <v>102</v>
      </c>
      <c r="K35" s="70">
        <f>SUM(K28:K34)</f>
        <v>3539.03</v>
      </c>
    </row>
    <row r="36" spans="1:11" ht="15.75" customHeight="1">
      <c r="A36" s="252" t="s">
        <v>103</v>
      </c>
      <c r="B36" s="249"/>
      <c r="C36" s="75" t="s">
        <v>52</v>
      </c>
      <c r="D36" s="69">
        <v>35</v>
      </c>
      <c r="E36" s="111">
        <f t="shared" si="0"/>
        <v>673.75</v>
      </c>
      <c r="K36" s="101"/>
    </row>
    <row r="37" spans="1:11" ht="15.75" customHeight="1">
      <c r="A37" s="239" t="s">
        <v>104</v>
      </c>
      <c r="B37" s="234"/>
      <c r="C37" s="7" t="s">
        <v>105</v>
      </c>
      <c r="D37" s="25">
        <v>120</v>
      </c>
      <c r="E37" s="111">
        <f t="shared" si="0"/>
        <v>2310</v>
      </c>
    </row>
    <row r="38" spans="1:11" ht="15.75" customHeight="1">
      <c r="A38" s="102"/>
      <c r="B38" s="103"/>
      <c r="C38" s="90"/>
      <c r="D38" s="136">
        <f>SUM(D4:D37)</f>
        <v>969</v>
      </c>
      <c r="E38" s="111">
        <f>D38*19.25</f>
        <v>18653.25</v>
      </c>
    </row>
    <row r="39" spans="1:11" ht="15.75" customHeight="1">
      <c r="A39" s="240"/>
      <c r="B39" s="241"/>
      <c r="C39" s="73"/>
      <c r="D39" s="72"/>
      <c r="E39" s="116">
        <f>SUM(K10)</f>
        <v>10279.5</v>
      </c>
    </row>
    <row r="40" spans="1:11" ht="15.75" customHeight="1">
      <c r="A40" s="242"/>
      <c r="B40" s="243"/>
      <c r="C40" s="104"/>
      <c r="D40" s="105"/>
      <c r="E40" s="112">
        <f>SUM(E38:E39)</f>
        <v>28932.75</v>
      </c>
    </row>
    <row r="41" spans="1:11" ht="15.75" customHeight="1">
      <c r="A41" s="244"/>
      <c r="B41" s="245"/>
      <c r="C41" s="104"/>
      <c r="D41" s="106" t="s">
        <v>128</v>
      </c>
      <c r="E41" s="113">
        <v>30164.83</v>
      </c>
      <c r="H41" s="34"/>
      <c r="K41" s="101"/>
    </row>
    <row r="42" spans="1:11" ht="15.75" customHeight="1">
      <c r="A42" s="246"/>
      <c r="B42" s="247"/>
      <c r="C42" s="133"/>
      <c r="D42" s="134" t="s">
        <v>129</v>
      </c>
      <c r="E42" s="135">
        <v>19.329999999999998</v>
      </c>
    </row>
    <row r="43" spans="1:11" ht="15.75" customHeight="1">
      <c r="A43" s="107"/>
      <c r="E43" s="114"/>
    </row>
    <row r="44" spans="1:11" ht="15.75" customHeight="1">
      <c r="A44" s="107"/>
      <c r="C44" s="14"/>
      <c r="E44" s="114"/>
      <c r="J44" s="34"/>
    </row>
    <row r="45" spans="1:11" ht="15.75" customHeight="1">
      <c r="B45" s="16" t="s">
        <v>17</v>
      </c>
      <c r="D45" s="16" t="s">
        <v>18</v>
      </c>
      <c r="E45" s="16" t="s">
        <v>19</v>
      </c>
    </row>
    <row r="46" spans="1:11" ht="15.75" customHeight="1">
      <c r="B46" s="16" t="s">
        <v>20</v>
      </c>
      <c r="E46" s="34" t="s">
        <v>21</v>
      </c>
    </row>
    <row r="47" spans="1:11" ht="15.75" customHeight="1">
      <c r="E47" s="16" t="s">
        <v>22</v>
      </c>
    </row>
    <row r="48" spans="1:11" ht="15.75" customHeight="1"/>
    <row r="49" spans="5:5" ht="15.75" customHeight="1">
      <c r="E49" s="114"/>
    </row>
    <row r="50" spans="5:5" ht="15.75" customHeight="1">
      <c r="E50" s="114"/>
    </row>
    <row r="51" spans="5:5" ht="15.75" customHeight="1">
      <c r="E51" s="114"/>
    </row>
    <row r="52" spans="5:5" ht="15.75" customHeight="1">
      <c r="E52" s="114"/>
    </row>
    <row r="53" spans="5:5" ht="15.75" customHeight="1">
      <c r="E53" s="114"/>
    </row>
    <row r="54" spans="5:5" ht="15.75" customHeight="1">
      <c r="E54" s="114"/>
    </row>
    <row r="55" spans="5:5" ht="15.75" customHeight="1">
      <c r="E55" s="114"/>
    </row>
    <row r="56" spans="5:5" ht="15.75" customHeight="1">
      <c r="E56" s="114"/>
    </row>
    <row r="57" spans="5:5" ht="15.75" customHeight="1">
      <c r="E57" s="114"/>
    </row>
    <row r="58" spans="5:5" ht="15.75" customHeight="1">
      <c r="E58" s="114"/>
    </row>
    <row r="59" spans="5:5" ht="15.75" customHeight="1">
      <c r="E59" s="114"/>
    </row>
    <row r="60" spans="5:5" ht="15.75" customHeight="1">
      <c r="E60" s="114"/>
    </row>
    <row r="61" spans="5:5" ht="15.75" customHeight="1">
      <c r="E61" s="114"/>
    </row>
    <row r="62" spans="5:5" ht="15.75" customHeight="1">
      <c r="E62" s="114"/>
    </row>
    <row r="63" spans="5:5" ht="15.75" customHeight="1">
      <c r="E63" s="114"/>
    </row>
    <row r="64" spans="5:5" ht="15.75" customHeight="1">
      <c r="E64" s="114"/>
    </row>
    <row r="65" spans="5:5" ht="15.75" customHeight="1">
      <c r="E65" s="114"/>
    </row>
    <row r="66" spans="5:5" ht="15.75" customHeight="1">
      <c r="E66" s="114"/>
    </row>
    <row r="67" spans="5:5" ht="15.75" customHeight="1">
      <c r="E67" s="114"/>
    </row>
    <row r="68" spans="5:5" ht="15.75" customHeight="1">
      <c r="E68" s="114"/>
    </row>
    <row r="69" spans="5:5" ht="15.75" customHeight="1">
      <c r="E69" s="114"/>
    </row>
    <row r="70" spans="5:5" ht="15.75" customHeight="1">
      <c r="E70" s="114"/>
    </row>
    <row r="71" spans="5:5" ht="15.75" customHeight="1">
      <c r="E71" s="114"/>
    </row>
    <row r="72" spans="5:5" ht="15.75" customHeight="1">
      <c r="E72" s="114"/>
    </row>
    <row r="73" spans="5:5" ht="15.75" customHeight="1">
      <c r="E73" s="114"/>
    </row>
    <row r="74" spans="5:5" ht="15.75" customHeight="1">
      <c r="E74" s="114"/>
    </row>
    <row r="75" spans="5:5" ht="15.75" customHeight="1">
      <c r="E75" s="114"/>
    </row>
    <row r="76" spans="5:5" ht="15.75" customHeight="1">
      <c r="E76" s="114"/>
    </row>
    <row r="77" spans="5:5" ht="15.75" customHeight="1">
      <c r="E77" s="114"/>
    </row>
    <row r="78" spans="5:5" ht="15.75" customHeight="1">
      <c r="E78" s="114"/>
    </row>
    <row r="79" spans="5:5" ht="15.75" customHeight="1">
      <c r="E79" s="114"/>
    </row>
    <row r="80" spans="5:5" ht="15.75" customHeight="1">
      <c r="E80" s="114"/>
    </row>
    <row r="81" spans="5:5" ht="15.75" customHeight="1">
      <c r="E81" s="114"/>
    </row>
    <row r="82" spans="5:5" ht="15.75" customHeight="1">
      <c r="E82" s="114"/>
    </row>
    <row r="83" spans="5:5" ht="15.75" customHeight="1">
      <c r="E83" s="114"/>
    </row>
    <row r="84" spans="5:5" ht="15.75" customHeight="1">
      <c r="E84" s="114"/>
    </row>
    <row r="85" spans="5:5" ht="15.75" customHeight="1">
      <c r="E85" s="114"/>
    </row>
    <row r="86" spans="5:5" ht="15.75" customHeight="1">
      <c r="E86" s="114"/>
    </row>
    <row r="87" spans="5:5" ht="15.75" customHeight="1">
      <c r="E87" s="114"/>
    </row>
    <row r="88" spans="5:5" ht="15.75" customHeight="1">
      <c r="E88" s="114"/>
    </row>
    <row r="89" spans="5:5" ht="15.75" customHeight="1">
      <c r="E89" s="114"/>
    </row>
    <row r="90" spans="5:5" ht="15.75" customHeight="1">
      <c r="E90" s="114"/>
    </row>
    <row r="91" spans="5:5" ht="15.75" customHeight="1">
      <c r="E91" s="114"/>
    </row>
    <row r="92" spans="5:5" ht="15.75" customHeight="1">
      <c r="E92" s="114"/>
    </row>
    <row r="93" spans="5:5" ht="15.75" customHeight="1">
      <c r="E93" s="114"/>
    </row>
    <row r="94" spans="5:5" ht="15.75" customHeight="1">
      <c r="E94" s="114"/>
    </row>
    <row r="95" spans="5:5" ht="15.75" customHeight="1">
      <c r="E95" s="114"/>
    </row>
    <row r="96" spans="5:5" ht="15.75" customHeight="1">
      <c r="E96" s="114"/>
    </row>
    <row r="97" spans="5:5" ht="15.75" customHeight="1">
      <c r="E97" s="114"/>
    </row>
    <row r="98" spans="5:5" ht="15.75" customHeight="1">
      <c r="E98" s="114"/>
    </row>
    <row r="99" spans="5:5" ht="15.75" customHeight="1">
      <c r="E99" s="114"/>
    </row>
    <row r="100" spans="5:5" ht="15.75" customHeight="1">
      <c r="E100" s="114"/>
    </row>
    <row r="101" spans="5:5" ht="15.75" customHeight="1">
      <c r="E101" s="114"/>
    </row>
    <row r="102" spans="5:5" ht="15.75" customHeight="1">
      <c r="E102" s="114"/>
    </row>
    <row r="103" spans="5:5" ht="15.75" customHeight="1">
      <c r="E103" s="114"/>
    </row>
    <row r="104" spans="5:5" ht="15.75" customHeight="1">
      <c r="E104" s="114"/>
    </row>
    <row r="105" spans="5:5" ht="15.75" customHeight="1">
      <c r="E105" s="114"/>
    </row>
    <row r="106" spans="5:5" ht="15.75" customHeight="1">
      <c r="E106" s="114"/>
    </row>
    <row r="107" spans="5:5" ht="15.75" customHeight="1">
      <c r="E107" s="114"/>
    </row>
    <row r="108" spans="5:5" ht="15.75" customHeight="1">
      <c r="E108" s="114"/>
    </row>
    <row r="109" spans="5:5" ht="15.75" customHeight="1">
      <c r="E109" s="114"/>
    </row>
    <row r="110" spans="5:5" ht="15.75" customHeight="1">
      <c r="E110" s="114"/>
    </row>
    <row r="111" spans="5:5" ht="15.75" customHeight="1">
      <c r="E111" s="114"/>
    </row>
    <row r="112" spans="5:5" ht="15.75" customHeight="1">
      <c r="E112" s="114"/>
    </row>
    <row r="113" spans="5:5" ht="15.75" customHeight="1">
      <c r="E113" s="114"/>
    </row>
    <row r="114" spans="5:5" ht="15.75" customHeight="1">
      <c r="E114" s="114"/>
    </row>
    <row r="115" spans="5:5" ht="15.75" customHeight="1">
      <c r="E115" s="114"/>
    </row>
    <row r="116" spans="5:5" ht="15.75" customHeight="1">
      <c r="E116" s="114"/>
    </row>
    <row r="117" spans="5:5" ht="15.75" customHeight="1">
      <c r="E117" s="114"/>
    </row>
    <row r="118" spans="5:5" ht="15.75" customHeight="1">
      <c r="E118" s="114"/>
    </row>
    <row r="119" spans="5:5" ht="15.75" customHeight="1">
      <c r="E119" s="114"/>
    </row>
    <row r="120" spans="5:5" ht="15.75" customHeight="1">
      <c r="E120" s="114"/>
    </row>
    <row r="121" spans="5:5" ht="15.75" customHeight="1">
      <c r="E121" s="114"/>
    </row>
    <row r="122" spans="5:5" ht="15.75" customHeight="1">
      <c r="E122" s="114"/>
    </row>
    <row r="123" spans="5:5" ht="15.75" customHeight="1">
      <c r="E123" s="114"/>
    </row>
    <row r="124" spans="5:5" ht="15.75" customHeight="1">
      <c r="E124" s="114"/>
    </row>
    <row r="125" spans="5:5" ht="15.75" customHeight="1">
      <c r="E125" s="114"/>
    </row>
    <row r="126" spans="5:5" ht="15.75" customHeight="1">
      <c r="E126" s="114"/>
    </row>
    <row r="127" spans="5:5" ht="15.75" customHeight="1">
      <c r="E127" s="114"/>
    </row>
    <row r="128" spans="5:5" ht="15.75" customHeight="1">
      <c r="E128" s="114"/>
    </row>
    <row r="129" spans="5:5" ht="15.75" customHeight="1">
      <c r="E129" s="114"/>
    </row>
    <row r="130" spans="5:5" ht="15.75" customHeight="1">
      <c r="E130" s="114"/>
    </row>
    <row r="131" spans="5:5" ht="15.75" customHeight="1">
      <c r="E131" s="114"/>
    </row>
    <row r="132" spans="5:5" ht="15.75" customHeight="1">
      <c r="E132" s="114"/>
    </row>
    <row r="133" spans="5:5" ht="15.75" customHeight="1">
      <c r="E133" s="114"/>
    </row>
    <row r="134" spans="5:5" ht="15.75" customHeight="1">
      <c r="E134" s="114"/>
    </row>
    <row r="135" spans="5:5" ht="15.75" customHeight="1">
      <c r="E135" s="114"/>
    </row>
    <row r="136" spans="5:5" ht="15.75" customHeight="1">
      <c r="E136" s="114"/>
    </row>
    <row r="137" spans="5:5" ht="15.75" customHeight="1">
      <c r="E137" s="114"/>
    </row>
    <row r="138" spans="5:5" ht="15.75" customHeight="1">
      <c r="E138" s="114"/>
    </row>
    <row r="139" spans="5:5" ht="15.75" customHeight="1">
      <c r="E139" s="114"/>
    </row>
    <row r="140" spans="5:5" ht="15.75" customHeight="1">
      <c r="E140" s="114"/>
    </row>
    <row r="141" spans="5:5" ht="15.75" customHeight="1">
      <c r="E141" s="114"/>
    </row>
    <row r="142" spans="5:5" ht="15.75" customHeight="1">
      <c r="E142" s="114"/>
    </row>
    <row r="143" spans="5:5" ht="15.75" customHeight="1">
      <c r="E143" s="114"/>
    </row>
    <row r="144" spans="5:5" ht="15.75" customHeight="1">
      <c r="E144" s="114"/>
    </row>
    <row r="145" spans="5:5" ht="15.75" customHeight="1">
      <c r="E145" s="114"/>
    </row>
    <row r="146" spans="5:5" ht="15.75" customHeight="1">
      <c r="E146" s="114"/>
    </row>
    <row r="147" spans="5:5" ht="15.75" customHeight="1">
      <c r="E147" s="114"/>
    </row>
    <row r="148" spans="5:5" ht="15.75" customHeight="1">
      <c r="E148" s="114"/>
    </row>
    <row r="149" spans="5:5" ht="15.75" customHeight="1">
      <c r="E149" s="114"/>
    </row>
    <row r="150" spans="5:5" ht="15.75" customHeight="1">
      <c r="E150" s="114"/>
    </row>
    <row r="151" spans="5:5" ht="15.75" customHeight="1">
      <c r="E151" s="114"/>
    </row>
    <row r="152" spans="5:5" ht="15.75" customHeight="1">
      <c r="E152" s="114"/>
    </row>
    <row r="153" spans="5:5" ht="15.75" customHeight="1">
      <c r="E153" s="114"/>
    </row>
    <row r="154" spans="5:5" ht="15.75" customHeight="1">
      <c r="E154" s="114"/>
    </row>
    <row r="155" spans="5:5" ht="15.75" customHeight="1">
      <c r="E155" s="114"/>
    </row>
    <row r="156" spans="5:5" ht="15.75" customHeight="1">
      <c r="E156" s="114"/>
    </row>
    <row r="157" spans="5:5" ht="15.75" customHeight="1">
      <c r="E157" s="114"/>
    </row>
    <row r="158" spans="5:5" ht="15.75" customHeight="1">
      <c r="E158" s="114"/>
    </row>
    <row r="159" spans="5:5" ht="15.75" customHeight="1">
      <c r="E159" s="114"/>
    </row>
    <row r="160" spans="5:5" ht="15.75" customHeight="1">
      <c r="E160" s="114"/>
    </row>
    <row r="161" spans="5:5" ht="15.75" customHeight="1">
      <c r="E161" s="114"/>
    </row>
    <row r="162" spans="5:5" ht="15.75" customHeight="1">
      <c r="E162" s="114"/>
    </row>
    <row r="163" spans="5:5" ht="15.75" customHeight="1">
      <c r="E163" s="114"/>
    </row>
    <row r="164" spans="5:5" ht="15.75" customHeight="1">
      <c r="E164" s="114"/>
    </row>
    <row r="165" spans="5:5" ht="15.75" customHeight="1">
      <c r="E165" s="114"/>
    </row>
    <row r="166" spans="5:5" ht="15.75" customHeight="1">
      <c r="E166" s="114"/>
    </row>
    <row r="167" spans="5:5" ht="15.75" customHeight="1">
      <c r="E167" s="114"/>
    </row>
    <row r="168" spans="5:5" ht="15.75" customHeight="1">
      <c r="E168" s="114"/>
    </row>
    <row r="169" spans="5:5" ht="15.75" customHeight="1">
      <c r="E169" s="114"/>
    </row>
    <row r="170" spans="5:5" ht="15.75" customHeight="1">
      <c r="E170" s="114"/>
    </row>
    <row r="171" spans="5:5" ht="15.75" customHeight="1">
      <c r="E171" s="114"/>
    </row>
    <row r="172" spans="5:5" ht="15.75" customHeight="1">
      <c r="E172" s="114"/>
    </row>
    <row r="173" spans="5:5" ht="15.75" customHeight="1">
      <c r="E173" s="114"/>
    </row>
    <row r="174" spans="5:5" ht="15.75" customHeight="1">
      <c r="E174" s="114"/>
    </row>
    <row r="175" spans="5:5" ht="15.75" customHeight="1">
      <c r="E175" s="114"/>
    </row>
    <row r="176" spans="5:5" ht="15.75" customHeight="1">
      <c r="E176" s="114"/>
    </row>
    <row r="177" spans="5:5" ht="15.75" customHeight="1">
      <c r="E177" s="114"/>
    </row>
    <row r="178" spans="5:5" ht="15.75" customHeight="1">
      <c r="E178" s="114"/>
    </row>
    <row r="179" spans="5:5" ht="15.75" customHeight="1">
      <c r="E179" s="114"/>
    </row>
    <row r="180" spans="5:5" ht="15.75" customHeight="1">
      <c r="E180" s="114"/>
    </row>
    <row r="181" spans="5:5" ht="15.75" customHeight="1">
      <c r="E181" s="114"/>
    </row>
    <row r="182" spans="5:5" ht="15.75" customHeight="1">
      <c r="E182" s="114"/>
    </row>
    <row r="183" spans="5:5" ht="15.75" customHeight="1">
      <c r="E183" s="114"/>
    </row>
    <row r="184" spans="5:5" ht="15.75" customHeight="1">
      <c r="E184" s="114"/>
    </row>
    <row r="185" spans="5:5" ht="15.75" customHeight="1">
      <c r="E185" s="114"/>
    </row>
    <row r="186" spans="5:5" ht="15.75" customHeight="1">
      <c r="E186" s="114"/>
    </row>
    <row r="187" spans="5:5" ht="15.75" customHeight="1">
      <c r="E187" s="114"/>
    </row>
    <row r="188" spans="5:5" ht="15.75" customHeight="1">
      <c r="E188" s="114"/>
    </row>
    <row r="189" spans="5:5" ht="15.75" customHeight="1">
      <c r="E189" s="114"/>
    </row>
    <row r="190" spans="5:5" ht="15.75" customHeight="1">
      <c r="E190" s="114"/>
    </row>
    <row r="191" spans="5:5" ht="15.75" customHeight="1">
      <c r="E191" s="114"/>
    </row>
    <row r="192" spans="5:5" ht="15.75" customHeight="1">
      <c r="E192" s="114"/>
    </row>
    <row r="193" spans="5:5" ht="15.75" customHeight="1">
      <c r="E193" s="114"/>
    </row>
    <row r="194" spans="5:5" ht="15.75" customHeight="1">
      <c r="E194" s="114"/>
    </row>
    <row r="195" spans="5:5" ht="15.75" customHeight="1">
      <c r="E195" s="114"/>
    </row>
    <row r="196" spans="5:5" ht="15.75" customHeight="1">
      <c r="E196" s="114"/>
    </row>
    <row r="197" spans="5:5" ht="15.75" customHeight="1">
      <c r="E197" s="114"/>
    </row>
    <row r="198" spans="5:5" ht="15.75" customHeight="1">
      <c r="E198" s="114"/>
    </row>
    <row r="199" spans="5:5" ht="15.75" customHeight="1">
      <c r="E199" s="114"/>
    </row>
    <row r="200" spans="5:5" ht="15.75" customHeight="1">
      <c r="E200" s="114"/>
    </row>
    <row r="201" spans="5:5" ht="15.75" customHeight="1">
      <c r="E201" s="114"/>
    </row>
    <row r="202" spans="5:5" ht="15.75" customHeight="1">
      <c r="E202" s="114"/>
    </row>
    <row r="203" spans="5:5" ht="15.75" customHeight="1">
      <c r="E203" s="114"/>
    </row>
    <row r="204" spans="5:5" ht="15.75" customHeight="1">
      <c r="E204" s="114"/>
    </row>
    <row r="205" spans="5:5" ht="15.75" customHeight="1">
      <c r="E205" s="114"/>
    </row>
    <row r="206" spans="5:5" ht="15.75" customHeight="1">
      <c r="E206" s="114"/>
    </row>
    <row r="207" spans="5:5" ht="15.75" customHeight="1">
      <c r="E207" s="114"/>
    </row>
    <row r="208" spans="5:5" ht="15.75" customHeight="1">
      <c r="E208" s="114"/>
    </row>
    <row r="209" spans="5:5" ht="15.75" customHeight="1">
      <c r="E209" s="114"/>
    </row>
    <row r="210" spans="5:5" ht="15.75" customHeight="1">
      <c r="E210" s="114"/>
    </row>
    <row r="211" spans="5:5" ht="15.75" customHeight="1">
      <c r="E211" s="114"/>
    </row>
    <row r="212" spans="5:5" ht="15.75" customHeight="1">
      <c r="E212" s="114"/>
    </row>
    <row r="213" spans="5:5" ht="15.75" customHeight="1">
      <c r="E213" s="114"/>
    </row>
    <row r="214" spans="5:5" ht="15.75" customHeight="1">
      <c r="E214" s="114"/>
    </row>
    <row r="215" spans="5:5" ht="15.75" customHeight="1">
      <c r="E215" s="114"/>
    </row>
    <row r="216" spans="5:5" ht="15.75" customHeight="1">
      <c r="E216" s="114"/>
    </row>
    <row r="217" spans="5:5" ht="15.75" customHeight="1">
      <c r="E217" s="114"/>
    </row>
    <row r="218" spans="5:5" ht="15.75" customHeight="1">
      <c r="E218" s="114"/>
    </row>
    <row r="219" spans="5:5" ht="15.75" customHeight="1">
      <c r="E219" s="114"/>
    </row>
    <row r="220" spans="5:5" ht="15.75" customHeight="1">
      <c r="E220" s="114"/>
    </row>
    <row r="221" spans="5:5" ht="15.75" customHeight="1">
      <c r="E221" s="114"/>
    </row>
    <row r="222" spans="5:5" ht="15.75" customHeight="1">
      <c r="E222" s="114"/>
    </row>
    <row r="223" spans="5:5" ht="15.75" customHeight="1">
      <c r="E223" s="114"/>
    </row>
    <row r="224" spans="5:5" ht="15.75" customHeight="1">
      <c r="E224" s="114"/>
    </row>
    <row r="225" spans="5:5" ht="15.75" customHeight="1">
      <c r="E225" s="114"/>
    </row>
    <row r="226" spans="5:5" ht="15.75" customHeight="1">
      <c r="E226" s="114"/>
    </row>
    <row r="227" spans="5:5" ht="15.75" customHeight="1">
      <c r="E227" s="114"/>
    </row>
    <row r="228" spans="5:5" ht="15.75" customHeight="1">
      <c r="E228" s="114"/>
    </row>
    <row r="229" spans="5:5" ht="15.75" customHeight="1">
      <c r="E229" s="114"/>
    </row>
    <row r="230" spans="5:5" ht="15.75" customHeight="1">
      <c r="E230" s="114"/>
    </row>
    <row r="231" spans="5:5" ht="15.75" customHeight="1">
      <c r="E231" s="114"/>
    </row>
    <row r="232" spans="5:5" ht="15.75" customHeight="1">
      <c r="E232" s="114"/>
    </row>
    <row r="233" spans="5:5" ht="15.75" customHeight="1">
      <c r="E233" s="114"/>
    </row>
    <row r="234" spans="5:5" ht="15.75" customHeight="1">
      <c r="E234" s="114"/>
    </row>
    <row r="235" spans="5:5" ht="15.75" customHeight="1">
      <c r="E235" s="114"/>
    </row>
    <row r="236" spans="5:5" ht="15.75" customHeight="1">
      <c r="E236" s="114"/>
    </row>
    <row r="237" spans="5:5" ht="15.75" customHeight="1">
      <c r="E237" s="114"/>
    </row>
    <row r="238" spans="5:5" ht="15.75" customHeight="1">
      <c r="E238" s="114"/>
    </row>
    <row r="239" spans="5:5" ht="15.75" customHeight="1">
      <c r="E239" s="114"/>
    </row>
    <row r="240" spans="5:5" ht="15.75" customHeight="1">
      <c r="E240" s="114"/>
    </row>
    <row r="241" spans="5:5" ht="15.75" customHeight="1">
      <c r="E241" s="114"/>
    </row>
    <row r="242" spans="5:5" ht="15.75" customHeight="1">
      <c r="E242" s="114"/>
    </row>
    <row r="243" spans="5:5" ht="15.75" customHeight="1">
      <c r="E243" s="114"/>
    </row>
    <row r="244" spans="5:5" ht="15.75" customHeight="1">
      <c r="E244" s="114"/>
    </row>
    <row r="245" spans="5:5" ht="15.75" customHeight="1">
      <c r="E245" s="114"/>
    </row>
    <row r="246" spans="5:5" ht="15.75" customHeight="1">
      <c r="E246" s="114"/>
    </row>
    <row r="247" spans="5:5" ht="15.75" customHeight="1">
      <c r="E247" s="114"/>
    </row>
    <row r="248" spans="5:5" ht="15.75" customHeight="1">
      <c r="E248" s="114"/>
    </row>
    <row r="249" spans="5:5" ht="15.75" customHeight="1">
      <c r="E249" s="114"/>
    </row>
    <row r="250" spans="5:5" ht="15.75" customHeight="1">
      <c r="E250" s="114"/>
    </row>
    <row r="251" spans="5:5" ht="15.75" customHeight="1">
      <c r="E251" s="114"/>
    </row>
    <row r="252" spans="5:5" ht="15.75" customHeight="1">
      <c r="E252" s="114"/>
    </row>
    <row r="253" spans="5:5" ht="15.75" customHeight="1">
      <c r="E253" s="114"/>
    </row>
    <row r="254" spans="5:5" ht="15.75" customHeight="1">
      <c r="E254" s="114"/>
    </row>
    <row r="255" spans="5:5" ht="15.75" customHeight="1">
      <c r="E255" s="114"/>
    </row>
    <row r="256" spans="5:5" ht="15.75" customHeight="1">
      <c r="E256" s="114"/>
    </row>
    <row r="257" spans="5:5" ht="15.75" customHeight="1">
      <c r="E257" s="114"/>
    </row>
    <row r="258" spans="5:5" ht="15.75" customHeight="1">
      <c r="E258" s="114"/>
    </row>
    <row r="259" spans="5:5" ht="15.75" customHeight="1">
      <c r="E259" s="114"/>
    </row>
    <row r="260" spans="5:5" ht="15.75" customHeight="1">
      <c r="E260" s="114"/>
    </row>
    <row r="261" spans="5:5" ht="15.75" customHeight="1">
      <c r="E261" s="114"/>
    </row>
    <row r="262" spans="5:5" ht="15.75" customHeight="1">
      <c r="E262" s="114"/>
    </row>
    <row r="263" spans="5:5" ht="15.75" customHeight="1">
      <c r="E263" s="114"/>
    </row>
    <row r="264" spans="5:5" ht="15.75" customHeight="1">
      <c r="E264" s="114"/>
    </row>
    <row r="265" spans="5:5" ht="15.75" customHeight="1">
      <c r="E265" s="114"/>
    </row>
    <row r="266" spans="5:5" ht="15.75" customHeight="1">
      <c r="E266" s="114"/>
    </row>
    <row r="267" spans="5:5" ht="15.75" customHeight="1">
      <c r="E267" s="114"/>
    </row>
    <row r="268" spans="5:5" ht="15.75" customHeight="1">
      <c r="E268" s="114"/>
    </row>
    <row r="269" spans="5:5" ht="15.75" customHeight="1">
      <c r="E269" s="114"/>
    </row>
    <row r="270" spans="5:5" ht="15.75" customHeight="1">
      <c r="E270" s="114"/>
    </row>
    <row r="271" spans="5:5" ht="15.75" customHeight="1">
      <c r="E271" s="114"/>
    </row>
    <row r="272" spans="5:5" ht="15.75" customHeight="1">
      <c r="E272" s="114"/>
    </row>
    <row r="273" spans="5:5" ht="15.75" customHeight="1">
      <c r="E273" s="114"/>
    </row>
    <row r="274" spans="5:5" ht="15.75" customHeight="1">
      <c r="E274" s="114"/>
    </row>
    <row r="275" spans="5:5" ht="15.75" customHeight="1">
      <c r="E275" s="114"/>
    </row>
    <row r="276" spans="5:5" ht="15.75" customHeight="1">
      <c r="E276" s="114"/>
    </row>
    <row r="277" spans="5:5" ht="15.75" customHeight="1">
      <c r="E277" s="114"/>
    </row>
    <row r="278" spans="5:5" ht="15.75" customHeight="1">
      <c r="E278" s="114"/>
    </row>
    <row r="279" spans="5:5" ht="15.75" customHeight="1">
      <c r="E279" s="114"/>
    </row>
    <row r="280" spans="5:5" ht="15.75" customHeight="1">
      <c r="E280" s="114"/>
    </row>
    <row r="281" spans="5:5" ht="15.75" customHeight="1">
      <c r="E281" s="114"/>
    </row>
    <row r="282" spans="5:5" ht="15.75" customHeight="1">
      <c r="E282" s="114"/>
    </row>
    <row r="283" spans="5:5" ht="15.75" customHeight="1">
      <c r="E283" s="114"/>
    </row>
    <row r="284" spans="5:5" ht="15.75" customHeight="1">
      <c r="E284" s="114"/>
    </row>
    <row r="285" spans="5:5" ht="15.75" customHeight="1">
      <c r="E285" s="114"/>
    </row>
    <row r="286" spans="5:5" ht="15.75" customHeight="1">
      <c r="E286" s="114"/>
    </row>
    <row r="287" spans="5:5" ht="15.75" customHeight="1">
      <c r="E287" s="114"/>
    </row>
    <row r="288" spans="5:5" ht="15.75" customHeight="1">
      <c r="E288" s="114"/>
    </row>
    <row r="289" spans="5:5" ht="15.75" customHeight="1">
      <c r="E289" s="114"/>
    </row>
    <row r="290" spans="5:5" ht="15.75" customHeight="1">
      <c r="E290" s="114"/>
    </row>
    <row r="291" spans="5:5" ht="15.75" customHeight="1">
      <c r="E291" s="114"/>
    </row>
    <row r="292" spans="5:5" ht="15.75" customHeight="1">
      <c r="E292" s="114"/>
    </row>
    <row r="293" spans="5:5" ht="15.75" customHeight="1">
      <c r="E293" s="114"/>
    </row>
    <row r="294" spans="5:5" ht="15.75" customHeight="1">
      <c r="E294" s="114"/>
    </row>
    <row r="295" spans="5:5" ht="15.75" customHeight="1">
      <c r="E295" s="114"/>
    </row>
    <row r="296" spans="5:5" ht="15.75" customHeight="1">
      <c r="E296" s="114"/>
    </row>
    <row r="297" spans="5:5" ht="15.75" customHeight="1">
      <c r="E297" s="114"/>
    </row>
    <row r="298" spans="5:5" ht="15.75" customHeight="1">
      <c r="E298" s="114"/>
    </row>
    <row r="299" spans="5:5" ht="15.75" customHeight="1">
      <c r="E299" s="114"/>
    </row>
    <row r="300" spans="5:5" ht="15.75" customHeight="1">
      <c r="E300" s="114"/>
    </row>
    <row r="301" spans="5:5" ht="15.75" customHeight="1">
      <c r="E301" s="114"/>
    </row>
    <row r="302" spans="5:5" ht="15.75" customHeight="1">
      <c r="E302" s="114"/>
    </row>
    <row r="303" spans="5:5" ht="15.75" customHeight="1">
      <c r="E303" s="114"/>
    </row>
    <row r="304" spans="5:5" ht="15.75" customHeight="1">
      <c r="E304" s="114"/>
    </row>
    <row r="305" spans="5:5" ht="15.75" customHeight="1">
      <c r="E305" s="114"/>
    </row>
    <row r="306" spans="5:5" ht="15.75" customHeight="1">
      <c r="E306" s="114"/>
    </row>
    <row r="307" spans="5:5" ht="15.75" customHeight="1">
      <c r="E307" s="114"/>
    </row>
    <row r="308" spans="5:5" ht="15.75" customHeight="1">
      <c r="E308" s="114"/>
    </row>
    <row r="309" spans="5:5" ht="15.75" customHeight="1">
      <c r="E309" s="114"/>
    </row>
    <row r="310" spans="5:5" ht="15.75" customHeight="1">
      <c r="E310" s="114"/>
    </row>
    <row r="311" spans="5:5" ht="15.75" customHeight="1">
      <c r="E311" s="114"/>
    </row>
    <row r="312" spans="5:5" ht="15.75" customHeight="1">
      <c r="E312" s="114"/>
    </row>
    <row r="313" spans="5:5" ht="15.75" customHeight="1">
      <c r="E313" s="114"/>
    </row>
    <row r="314" spans="5:5" ht="15.75" customHeight="1">
      <c r="E314" s="114"/>
    </row>
    <row r="315" spans="5:5" ht="15.75" customHeight="1">
      <c r="E315" s="114"/>
    </row>
    <row r="316" spans="5:5" ht="15.75" customHeight="1">
      <c r="E316" s="114"/>
    </row>
    <row r="317" spans="5:5" ht="15.75" customHeight="1">
      <c r="E317" s="114"/>
    </row>
    <row r="318" spans="5:5" ht="15.75" customHeight="1">
      <c r="E318" s="114"/>
    </row>
    <row r="319" spans="5:5" ht="15.75" customHeight="1">
      <c r="E319" s="114"/>
    </row>
    <row r="320" spans="5:5" ht="15.75" customHeight="1">
      <c r="E320" s="114"/>
    </row>
    <row r="321" spans="5:5" ht="15.75" customHeight="1">
      <c r="E321" s="114"/>
    </row>
    <row r="322" spans="5:5" ht="15.75" customHeight="1">
      <c r="E322" s="114"/>
    </row>
    <row r="323" spans="5:5" ht="15.75" customHeight="1">
      <c r="E323" s="114"/>
    </row>
    <row r="324" spans="5:5" ht="15.75" customHeight="1">
      <c r="E324" s="114"/>
    </row>
    <row r="325" spans="5:5" ht="15.75" customHeight="1">
      <c r="E325" s="114"/>
    </row>
    <row r="326" spans="5:5" ht="15.75" customHeight="1">
      <c r="E326" s="114"/>
    </row>
    <row r="327" spans="5:5" ht="15.75" customHeight="1">
      <c r="E327" s="114"/>
    </row>
    <row r="328" spans="5:5" ht="15.75" customHeight="1">
      <c r="E328" s="114"/>
    </row>
    <row r="329" spans="5:5" ht="15.75" customHeight="1">
      <c r="E329" s="114"/>
    </row>
    <row r="330" spans="5:5" ht="15.75" customHeight="1">
      <c r="E330" s="114"/>
    </row>
    <row r="331" spans="5:5" ht="15.75" customHeight="1">
      <c r="E331" s="114"/>
    </row>
    <row r="332" spans="5:5" ht="15.75" customHeight="1">
      <c r="E332" s="114"/>
    </row>
    <row r="333" spans="5:5" ht="15.75" customHeight="1">
      <c r="E333" s="114"/>
    </row>
    <row r="334" spans="5:5" ht="15.75" customHeight="1">
      <c r="E334" s="114"/>
    </row>
    <row r="335" spans="5:5" ht="15.75" customHeight="1">
      <c r="E335" s="114"/>
    </row>
    <row r="336" spans="5:5" ht="15.75" customHeight="1">
      <c r="E336" s="114"/>
    </row>
    <row r="337" spans="5:5" ht="15.75" customHeight="1">
      <c r="E337" s="114"/>
    </row>
    <row r="338" spans="5:5" ht="15.75" customHeight="1">
      <c r="E338" s="114"/>
    </row>
    <row r="339" spans="5:5" ht="15.75" customHeight="1">
      <c r="E339" s="114"/>
    </row>
    <row r="340" spans="5:5" ht="15.75" customHeight="1">
      <c r="E340" s="114"/>
    </row>
    <row r="341" spans="5:5" ht="15.75" customHeight="1">
      <c r="E341" s="114"/>
    </row>
    <row r="342" spans="5:5" ht="15.75" customHeight="1">
      <c r="E342" s="114"/>
    </row>
    <row r="343" spans="5:5" ht="15.75" customHeight="1">
      <c r="E343" s="114"/>
    </row>
    <row r="344" spans="5:5" ht="15.75" customHeight="1">
      <c r="E344" s="114"/>
    </row>
    <row r="345" spans="5:5" ht="15.75" customHeight="1">
      <c r="E345" s="114"/>
    </row>
    <row r="346" spans="5:5" ht="15.75" customHeight="1">
      <c r="E346" s="114"/>
    </row>
    <row r="347" spans="5:5" ht="15.75" customHeight="1">
      <c r="E347" s="114"/>
    </row>
    <row r="348" spans="5:5" ht="15.75" customHeight="1">
      <c r="E348" s="114"/>
    </row>
    <row r="349" spans="5:5" ht="15.75" customHeight="1">
      <c r="E349" s="114"/>
    </row>
    <row r="350" spans="5:5" ht="15.75" customHeight="1">
      <c r="E350" s="114"/>
    </row>
    <row r="351" spans="5:5" ht="15.75" customHeight="1">
      <c r="E351" s="114"/>
    </row>
    <row r="352" spans="5:5" ht="15.75" customHeight="1">
      <c r="E352" s="114"/>
    </row>
    <row r="353" spans="5:5" ht="15.75" customHeight="1">
      <c r="E353" s="114"/>
    </row>
    <row r="354" spans="5:5" ht="15.75" customHeight="1">
      <c r="E354" s="114"/>
    </row>
    <row r="355" spans="5:5" ht="15.75" customHeight="1">
      <c r="E355" s="114"/>
    </row>
    <row r="356" spans="5:5" ht="15.75" customHeight="1">
      <c r="E356" s="114"/>
    </row>
    <row r="357" spans="5:5" ht="15.75" customHeight="1">
      <c r="E357" s="114"/>
    </row>
    <row r="358" spans="5:5" ht="15.75" customHeight="1">
      <c r="E358" s="114"/>
    </row>
    <row r="359" spans="5:5" ht="15.75" customHeight="1">
      <c r="E359" s="114"/>
    </row>
    <row r="360" spans="5:5" ht="15.75" customHeight="1">
      <c r="E360" s="114"/>
    </row>
    <row r="361" spans="5:5" ht="15.75" customHeight="1">
      <c r="E361" s="114"/>
    </row>
    <row r="362" spans="5:5" ht="15.75" customHeight="1">
      <c r="E362" s="114"/>
    </row>
    <row r="363" spans="5:5" ht="15.75" customHeight="1">
      <c r="E363" s="114"/>
    </row>
    <row r="364" spans="5:5" ht="15.75" customHeight="1">
      <c r="E364" s="114"/>
    </row>
    <row r="365" spans="5:5" ht="15.75" customHeight="1">
      <c r="E365" s="114"/>
    </row>
    <row r="366" spans="5:5" ht="15.75" customHeight="1">
      <c r="E366" s="114"/>
    </row>
    <row r="367" spans="5:5" ht="15.75" customHeight="1">
      <c r="E367" s="114"/>
    </row>
    <row r="368" spans="5:5" ht="15.75" customHeight="1">
      <c r="E368" s="114"/>
    </row>
    <row r="369" spans="5:5" ht="15.75" customHeight="1">
      <c r="E369" s="114"/>
    </row>
    <row r="370" spans="5:5" ht="15.75" customHeight="1">
      <c r="E370" s="114"/>
    </row>
    <row r="371" spans="5:5" ht="15.75" customHeight="1">
      <c r="E371" s="114"/>
    </row>
    <row r="372" spans="5:5" ht="15.75" customHeight="1">
      <c r="E372" s="114"/>
    </row>
    <row r="373" spans="5:5" ht="15.75" customHeight="1">
      <c r="E373" s="114"/>
    </row>
    <row r="374" spans="5:5" ht="15.75" customHeight="1">
      <c r="E374" s="114"/>
    </row>
    <row r="375" spans="5:5" ht="15.75" customHeight="1">
      <c r="E375" s="114"/>
    </row>
    <row r="376" spans="5:5" ht="15.75" customHeight="1">
      <c r="E376" s="114"/>
    </row>
    <row r="377" spans="5:5" ht="15.75" customHeight="1">
      <c r="E377" s="114"/>
    </row>
    <row r="378" spans="5:5" ht="15.75" customHeight="1">
      <c r="E378" s="114"/>
    </row>
    <row r="379" spans="5:5" ht="15.75" customHeight="1">
      <c r="E379" s="114"/>
    </row>
    <row r="380" spans="5:5" ht="15.75" customHeight="1">
      <c r="E380" s="114"/>
    </row>
    <row r="381" spans="5:5" ht="15.75" customHeight="1">
      <c r="E381" s="114"/>
    </row>
    <row r="382" spans="5:5" ht="15.75" customHeight="1">
      <c r="E382" s="114"/>
    </row>
    <row r="383" spans="5:5" ht="15.75" customHeight="1">
      <c r="E383" s="114"/>
    </row>
    <row r="384" spans="5:5" ht="15.75" customHeight="1">
      <c r="E384" s="114"/>
    </row>
    <row r="385" spans="5:5" ht="15.75" customHeight="1">
      <c r="E385" s="114"/>
    </row>
    <row r="386" spans="5:5" ht="15.75" customHeight="1">
      <c r="E386" s="114"/>
    </row>
    <row r="387" spans="5:5" ht="15.75" customHeight="1">
      <c r="E387" s="114"/>
    </row>
    <row r="388" spans="5:5" ht="15.75" customHeight="1">
      <c r="E388" s="114"/>
    </row>
    <row r="389" spans="5:5" ht="15.75" customHeight="1">
      <c r="E389" s="114"/>
    </row>
    <row r="390" spans="5:5" ht="15.75" customHeight="1">
      <c r="E390" s="114"/>
    </row>
    <row r="391" spans="5:5" ht="15.75" customHeight="1">
      <c r="E391" s="114"/>
    </row>
    <row r="392" spans="5:5" ht="15.75" customHeight="1">
      <c r="E392" s="114"/>
    </row>
    <row r="393" spans="5:5" ht="15.75" customHeight="1">
      <c r="E393" s="114"/>
    </row>
    <row r="394" spans="5:5" ht="15.75" customHeight="1">
      <c r="E394" s="114"/>
    </row>
    <row r="395" spans="5:5" ht="15.75" customHeight="1">
      <c r="E395" s="114"/>
    </row>
    <row r="396" spans="5:5" ht="15.75" customHeight="1">
      <c r="E396" s="114"/>
    </row>
    <row r="397" spans="5:5" ht="15.75" customHeight="1">
      <c r="E397" s="114"/>
    </row>
    <row r="398" spans="5:5" ht="15.75" customHeight="1">
      <c r="E398" s="114"/>
    </row>
    <row r="399" spans="5:5" ht="15.75" customHeight="1">
      <c r="E399" s="114"/>
    </row>
    <row r="400" spans="5:5" ht="15.75" customHeight="1">
      <c r="E400" s="114"/>
    </row>
    <row r="401" spans="5:5" ht="15.75" customHeight="1">
      <c r="E401" s="114"/>
    </row>
    <row r="402" spans="5:5" ht="15.75" customHeight="1">
      <c r="E402" s="114"/>
    </row>
    <row r="403" spans="5:5" ht="15.75" customHeight="1">
      <c r="E403" s="114"/>
    </row>
    <row r="404" spans="5:5" ht="15.75" customHeight="1">
      <c r="E404" s="114"/>
    </row>
    <row r="405" spans="5:5" ht="15.75" customHeight="1">
      <c r="E405" s="114"/>
    </row>
    <row r="406" spans="5:5" ht="15.75" customHeight="1">
      <c r="E406" s="114"/>
    </row>
    <row r="407" spans="5:5" ht="15.75" customHeight="1">
      <c r="E407" s="114"/>
    </row>
    <row r="408" spans="5:5" ht="15.75" customHeight="1">
      <c r="E408" s="114"/>
    </row>
    <row r="409" spans="5:5" ht="15.75" customHeight="1">
      <c r="E409" s="114"/>
    </row>
    <row r="410" spans="5:5" ht="15.75" customHeight="1">
      <c r="E410" s="114"/>
    </row>
    <row r="411" spans="5:5" ht="15.75" customHeight="1">
      <c r="E411" s="114"/>
    </row>
    <row r="412" spans="5:5" ht="15.75" customHeight="1">
      <c r="E412" s="114"/>
    </row>
    <row r="413" spans="5:5" ht="15.75" customHeight="1">
      <c r="E413" s="114"/>
    </row>
    <row r="414" spans="5:5" ht="15.75" customHeight="1">
      <c r="E414" s="114"/>
    </row>
    <row r="415" spans="5:5" ht="15.75" customHeight="1">
      <c r="E415" s="114"/>
    </row>
    <row r="416" spans="5:5" ht="15.75" customHeight="1">
      <c r="E416" s="114"/>
    </row>
    <row r="417" spans="5:5" ht="15.75" customHeight="1">
      <c r="E417" s="114"/>
    </row>
    <row r="418" spans="5:5" ht="15.75" customHeight="1">
      <c r="E418" s="114"/>
    </row>
    <row r="419" spans="5:5" ht="15.75" customHeight="1">
      <c r="E419" s="114"/>
    </row>
    <row r="420" spans="5:5" ht="15.75" customHeight="1">
      <c r="E420" s="114"/>
    </row>
    <row r="421" spans="5:5" ht="15.75" customHeight="1">
      <c r="E421" s="114"/>
    </row>
    <row r="422" spans="5:5" ht="15.75" customHeight="1">
      <c r="E422" s="114"/>
    </row>
    <row r="423" spans="5:5" ht="15.75" customHeight="1">
      <c r="E423" s="114"/>
    </row>
    <row r="424" spans="5:5" ht="15.75" customHeight="1">
      <c r="E424" s="114"/>
    </row>
    <row r="425" spans="5:5" ht="15.75" customHeight="1">
      <c r="E425" s="114"/>
    </row>
    <row r="426" spans="5:5" ht="15.75" customHeight="1">
      <c r="E426" s="114"/>
    </row>
    <row r="427" spans="5:5" ht="15.75" customHeight="1">
      <c r="E427" s="114"/>
    </row>
    <row r="428" spans="5:5" ht="15.75" customHeight="1">
      <c r="E428" s="114"/>
    </row>
    <row r="429" spans="5:5" ht="15.75" customHeight="1">
      <c r="E429" s="114"/>
    </row>
    <row r="430" spans="5:5" ht="15.75" customHeight="1">
      <c r="E430" s="114"/>
    </row>
    <row r="431" spans="5:5" ht="15.75" customHeight="1">
      <c r="E431" s="114"/>
    </row>
    <row r="432" spans="5:5" ht="15.75" customHeight="1">
      <c r="E432" s="114"/>
    </row>
    <row r="433" spans="5:5" ht="15.75" customHeight="1">
      <c r="E433" s="114"/>
    </row>
    <row r="434" spans="5:5" ht="15.75" customHeight="1">
      <c r="E434" s="114"/>
    </row>
    <row r="435" spans="5:5" ht="15.75" customHeight="1">
      <c r="E435" s="114"/>
    </row>
    <row r="436" spans="5:5" ht="15.75" customHeight="1">
      <c r="E436" s="114"/>
    </row>
    <row r="437" spans="5:5" ht="15.75" customHeight="1">
      <c r="E437" s="114"/>
    </row>
    <row r="438" spans="5:5" ht="15.75" customHeight="1">
      <c r="E438" s="114"/>
    </row>
    <row r="439" spans="5:5" ht="15.75" customHeight="1">
      <c r="E439" s="114"/>
    </row>
    <row r="440" spans="5:5" ht="15.75" customHeight="1">
      <c r="E440" s="114"/>
    </row>
    <row r="441" spans="5:5" ht="15.75" customHeight="1">
      <c r="E441" s="114"/>
    </row>
    <row r="442" spans="5:5" ht="15.75" customHeight="1">
      <c r="E442" s="114"/>
    </row>
    <row r="443" spans="5:5" ht="15.75" customHeight="1">
      <c r="E443" s="114"/>
    </row>
    <row r="444" spans="5:5" ht="15.75" customHeight="1">
      <c r="E444" s="114"/>
    </row>
    <row r="445" spans="5:5" ht="15.75" customHeight="1">
      <c r="E445" s="114"/>
    </row>
    <row r="446" spans="5:5" ht="15.75" customHeight="1">
      <c r="E446" s="114"/>
    </row>
    <row r="447" spans="5:5" ht="15.75" customHeight="1">
      <c r="E447" s="114"/>
    </row>
    <row r="448" spans="5:5" ht="15.75" customHeight="1">
      <c r="E448" s="114"/>
    </row>
    <row r="449" spans="5:5" ht="15.75" customHeight="1">
      <c r="E449" s="114"/>
    </row>
    <row r="450" spans="5:5" ht="15.75" customHeight="1">
      <c r="E450" s="114"/>
    </row>
    <row r="451" spans="5:5" ht="15.75" customHeight="1">
      <c r="E451" s="114"/>
    </row>
    <row r="452" spans="5:5" ht="15.75" customHeight="1">
      <c r="E452" s="114"/>
    </row>
    <row r="453" spans="5:5" ht="15.75" customHeight="1">
      <c r="E453" s="114"/>
    </row>
    <row r="454" spans="5:5" ht="15.75" customHeight="1">
      <c r="E454" s="114"/>
    </row>
    <row r="455" spans="5:5" ht="15.75" customHeight="1">
      <c r="E455" s="114"/>
    </row>
    <row r="456" spans="5:5" ht="15.75" customHeight="1">
      <c r="E456" s="114"/>
    </row>
    <row r="457" spans="5:5" ht="15.75" customHeight="1">
      <c r="E457" s="114"/>
    </row>
    <row r="458" spans="5:5" ht="15.75" customHeight="1">
      <c r="E458" s="114"/>
    </row>
    <row r="459" spans="5:5" ht="15.75" customHeight="1">
      <c r="E459" s="114"/>
    </row>
    <row r="460" spans="5:5" ht="15.75" customHeight="1">
      <c r="E460" s="114"/>
    </row>
    <row r="461" spans="5:5" ht="15.75" customHeight="1">
      <c r="E461" s="114"/>
    </row>
    <row r="462" spans="5:5" ht="15.75" customHeight="1">
      <c r="E462" s="114"/>
    </row>
    <row r="463" spans="5:5" ht="15.75" customHeight="1">
      <c r="E463" s="114"/>
    </row>
    <row r="464" spans="5:5" ht="15.75" customHeight="1">
      <c r="E464" s="114"/>
    </row>
    <row r="465" spans="5:5" ht="15.75" customHeight="1">
      <c r="E465" s="114"/>
    </row>
    <row r="466" spans="5:5" ht="15.75" customHeight="1">
      <c r="E466" s="114"/>
    </row>
    <row r="467" spans="5:5" ht="15.75" customHeight="1">
      <c r="E467" s="114"/>
    </row>
    <row r="468" spans="5:5" ht="15.75" customHeight="1">
      <c r="E468" s="114"/>
    </row>
    <row r="469" spans="5:5" ht="15.75" customHeight="1">
      <c r="E469" s="114"/>
    </row>
    <row r="470" spans="5:5" ht="15.75" customHeight="1">
      <c r="E470" s="114"/>
    </row>
    <row r="471" spans="5:5" ht="15.75" customHeight="1">
      <c r="E471" s="114"/>
    </row>
    <row r="472" spans="5:5" ht="15.75" customHeight="1">
      <c r="E472" s="114"/>
    </row>
    <row r="473" spans="5:5" ht="15.75" customHeight="1">
      <c r="E473" s="114"/>
    </row>
    <row r="474" spans="5:5" ht="15.75" customHeight="1">
      <c r="E474" s="114"/>
    </row>
    <row r="475" spans="5:5" ht="15.75" customHeight="1">
      <c r="E475" s="114"/>
    </row>
    <row r="476" spans="5:5" ht="15.75" customHeight="1">
      <c r="E476" s="114"/>
    </row>
    <row r="477" spans="5:5" ht="15.75" customHeight="1">
      <c r="E477" s="114"/>
    </row>
    <row r="478" spans="5:5" ht="15.75" customHeight="1">
      <c r="E478" s="114"/>
    </row>
    <row r="479" spans="5:5" ht="15.75" customHeight="1">
      <c r="E479" s="114"/>
    </row>
    <row r="480" spans="5:5" ht="15.75" customHeight="1">
      <c r="E480" s="114"/>
    </row>
    <row r="481" spans="5:5" ht="15.75" customHeight="1">
      <c r="E481" s="114"/>
    </row>
    <row r="482" spans="5:5" ht="15.75" customHeight="1">
      <c r="E482" s="114"/>
    </row>
    <row r="483" spans="5:5" ht="15.75" customHeight="1">
      <c r="E483" s="114"/>
    </row>
    <row r="484" spans="5:5" ht="15.75" customHeight="1">
      <c r="E484" s="114"/>
    </row>
    <row r="485" spans="5:5" ht="15.75" customHeight="1">
      <c r="E485" s="114"/>
    </row>
    <row r="486" spans="5:5" ht="15.75" customHeight="1">
      <c r="E486" s="114"/>
    </row>
    <row r="487" spans="5:5" ht="15.75" customHeight="1">
      <c r="E487" s="114"/>
    </row>
    <row r="488" spans="5:5" ht="15.75" customHeight="1">
      <c r="E488" s="114"/>
    </row>
    <row r="489" spans="5:5" ht="15.75" customHeight="1">
      <c r="E489" s="114"/>
    </row>
    <row r="490" spans="5:5" ht="15.75" customHeight="1">
      <c r="E490" s="114"/>
    </row>
    <row r="491" spans="5:5" ht="15.75" customHeight="1">
      <c r="E491" s="114"/>
    </row>
    <row r="492" spans="5:5" ht="15.75" customHeight="1">
      <c r="E492" s="114"/>
    </row>
    <row r="493" spans="5:5" ht="15.75" customHeight="1">
      <c r="E493" s="114"/>
    </row>
    <row r="494" spans="5:5" ht="15.75" customHeight="1">
      <c r="E494" s="114"/>
    </row>
    <row r="495" spans="5:5" ht="15.75" customHeight="1">
      <c r="E495" s="114"/>
    </row>
    <row r="496" spans="5:5" ht="15.75" customHeight="1">
      <c r="E496" s="114"/>
    </row>
    <row r="497" spans="5:5" ht="15.75" customHeight="1">
      <c r="E497" s="114"/>
    </row>
    <row r="498" spans="5:5" ht="15.75" customHeight="1">
      <c r="E498" s="114"/>
    </row>
    <row r="499" spans="5:5" ht="15.75" customHeight="1">
      <c r="E499" s="114"/>
    </row>
    <row r="500" spans="5:5" ht="15.75" customHeight="1">
      <c r="E500" s="114"/>
    </row>
    <row r="501" spans="5:5" ht="15.75" customHeight="1">
      <c r="E501" s="114"/>
    </row>
    <row r="502" spans="5:5" ht="15.75" customHeight="1">
      <c r="E502" s="114"/>
    </row>
    <row r="503" spans="5:5" ht="15.75" customHeight="1">
      <c r="E503" s="114"/>
    </row>
    <row r="504" spans="5:5" ht="15.75" customHeight="1">
      <c r="E504" s="114"/>
    </row>
    <row r="505" spans="5:5" ht="15.75" customHeight="1">
      <c r="E505" s="114"/>
    </row>
    <row r="506" spans="5:5" ht="15.75" customHeight="1">
      <c r="E506" s="114"/>
    </row>
    <row r="507" spans="5:5" ht="15.75" customHeight="1">
      <c r="E507" s="114"/>
    </row>
    <row r="508" spans="5:5" ht="15.75" customHeight="1">
      <c r="E508" s="114"/>
    </row>
    <row r="509" spans="5:5" ht="15.75" customHeight="1">
      <c r="E509" s="114"/>
    </row>
    <row r="510" spans="5:5" ht="15.75" customHeight="1">
      <c r="E510" s="114"/>
    </row>
    <row r="511" spans="5:5" ht="15.75" customHeight="1">
      <c r="E511" s="114"/>
    </row>
    <row r="512" spans="5:5" ht="15.75" customHeight="1">
      <c r="E512" s="114"/>
    </row>
    <row r="513" spans="5:5" ht="15.75" customHeight="1">
      <c r="E513" s="114"/>
    </row>
    <row r="514" spans="5:5" ht="15.75" customHeight="1">
      <c r="E514" s="114"/>
    </row>
    <row r="515" spans="5:5" ht="15.75" customHeight="1">
      <c r="E515" s="114"/>
    </row>
    <row r="516" spans="5:5" ht="15.75" customHeight="1">
      <c r="E516" s="114"/>
    </row>
    <row r="517" spans="5:5" ht="15.75" customHeight="1">
      <c r="E517" s="114"/>
    </row>
    <row r="518" spans="5:5" ht="15.75" customHeight="1">
      <c r="E518" s="114"/>
    </row>
    <row r="519" spans="5:5" ht="15.75" customHeight="1">
      <c r="E519" s="114"/>
    </row>
    <row r="520" spans="5:5" ht="15.75" customHeight="1">
      <c r="E520" s="114"/>
    </row>
    <row r="521" spans="5:5" ht="15.75" customHeight="1">
      <c r="E521" s="114"/>
    </row>
    <row r="522" spans="5:5" ht="15.75" customHeight="1">
      <c r="E522" s="114"/>
    </row>
    <row r="523" spans="5:5" ht="15.75" customHeight="1">
      <c r="E523" s="114"/>
    </row>
    <row r="524" spans="5:5" ht="15.75" customHeight="1">
      <c r="E524" s="114"/>
    </row>
    <row r="525" spans="5:5" ht="15.75" customHeight="1">
      <c r="E525" s="114"/>
    </row>
    <row r="526" spans="5:5" ht="15.75" customHeight="1">
      <c r="E526" s="114"/>
    </row>
    <row r="527" spans="5:5" ht="15.75" customHeight="1">
      <c r="E527" s="114"/>
    </row>
    <row r="528" spans="5:5" ht="15.75" customHeight="1">
      <c r="E528" s="114"/>
    </row>
    <row r="529" spans="5:5" ht="15.75" customHeight="1">
      <c r="E529" s="114"/>
    </row>
    <row r="530" spans="5:5" ht="15.75" customHeight="1">
      <c r="E530" s="114"/>
    </row>
    <row r="531" spans="5:5" ht="15.75" customHeight="1">
      <c r="E531" s="114"/>
    </row>
    <row r="532" spans="5:5" ht="15.75" customHeight="1">
      <c r="E532" s="114"/>
    </row>
    <row r="533" spans="5:5" ht="15.75" customHeight="1">
      <c r="E533" s="114"/>
    </row>
    <row r="534" spans="5:5" ht="15.75" customHeight="1">
      <c r="E534" s="114"/>
    </row>
    <row r="535" spans="5:5" ht="15.75" customHeight="1">
      <c r="E535" s="114"/>
    </row>
    <row r="536" spans="5:5" ht="15.75" customHeight="1">
      <c r="E536" s="114"/>
    </row>
    <row r="537" spans="5:5" ht="15.75" customHeight="1">
      <c r="E537" s="114"/>
    </row>
    <row r="538" spans="5:5" ht="15.75" customHeight="1">
      <c r="E538" s="114"/>
    </row>
    <row r="539" spans="5:5" ht="15.75" customHeight="1">
      <c r="E539" s="114"/>
    </row>
    <row r="540" spans="5:5" ht="15.75" customHeight="1">
      <c r="E540" s="114"/>
    </row>
    <row r="541" spans="5:5" ht="15.75" customHeight="1">
      <c r="E541" s="114"/>
    </row>
    <row r="542" spans="5:5" ht="15.75" customHeight="1">
      <c r="E542" s="114"/>
    </row>
    <row r="543" spans="5:5" ht="15.75" customHeight="1">
      <c r="E543" s="114"/>
    </row>
    <row r="544" spans="5:5" ht="15.75" customHeight="1">
      <c r="E544" s="114"/>
    </row>
    <row r="545" spans="5:5" ht="15.75" customHeight="1">
      <c r="E545" s="114"/>
    </row>
    <row r="546" spans="5:5" ht="15.75" customHeight="1">
      <c r="E546" s="114"/>
    </row>
    <row r="547" spans="5:5" ht="15.75" customHeight="1">
      <c r="E547" s="114"/>
    </row>
    <row r="548" spans="5:5" ht="15.75" customHeight="1">
      <c r="E548" s="114"/>
    </row>
    <row r="549" spans="5:5" ht="15.75" customHeight="1">
      <c r="E549" s="114"/>
    </row>
    <row r="550" spans="5:5" ht="15.75" customHeight="1">
      <c r="E550" s="114"/>
    </row>
    <row r="551" spans="5:5" ht="15.75" customHeight="1">
      <c r="E551" s="114"/>
    </row>
    <row r="552" spans="5:5" ht="15.75" customHeight="1">
      <c r="E552" s="114"/>
    </row>
    <row r="553" spans="5:5" ht="15.75" customHeight="1">
      <c r="E553" s="114"/>
    </row>
    <row r="554" spans="5:5" ht="15.75" customHeight="1">
      <c r="E554" s="114"/>
    </row>
    <row r="555" spans="5:5" ht="15.75" customHeight="1">
      <c r="E555" s="114"/>
    </row>
    <row r="556" spans="5:5" ht="15.75" customHeight="1">
      <c r="E556" s="114"/>
    </row>
    <row r="557" spans="5:5" ht="15.75" customHeight="1">
      <c r="E557" s="114"/>
    </row>
    <row r="558" spans="5:5" ht="15.75" customHeight="1">
      <c r="E558" s="114"/>
    </row>
    <row r="559" spans="5:5" ht="15.75" customHeight="1">
      <c r="E559" s="114"/>
    </row>
    <row r="560" spans="5:5" ht="15.75" customHeight="1">
      <c r="E560" s="114"/>
    </row>
    <row r="561" spans="5:5" ht="15.75" customHeight="1">
      <c r="E561" s="114"/>
    </row>
    <row r="562" spans="5:5" ht="15.75" customHeight="1">
      <c r="E562" s="114"/>
    </row>
    <row r="563" spans="5:5" ht="15.75" customHeight="1">
      <c r="E563" s="114"/>
    </row>
    <row r="564" spans="5:5" ht="15.75" customHeight="1">
      <c r="E564" s="114"/>
    </row>
    <row r="565" spans="5:5" ht="15.75" customHeight="1">
      <c r="E565" s="114"/>
    </row>
    <row r="566" spans="5:5" ht="15.75" customHeight="1">
      <c r="E566" s="114"/>
    </row>
    <row r="567" spans="5:5" ht="15.75" customHeight="1">
      <c r="E567" s="114"/>
    </row>
    <row r="568" spans="5:5" ht="15.75" customHeight="1">
      <c r="E568" s="114"/>
    </row>
    <row r="569" spans="5:5" ht="15.75" customHeight="1">
      <c r="E569" s="114"/>
    </row>
    <row r="570" spans="5:5" ht="15.75" customHeight="1">
      <c r="E570" s="114"/>
    </row>
    <row r="571" spans="5:5" ht="15.75" customHeight="1">
      <c r="E571" s="114"/>
    </row>
    <row r="572" spans="5:5" ht="15.75" customHeight="1">
      <c r="E572" s="114"/>
    </row>
    <row r="573" spans="5:5" ht="15.75" customHeight="1">
      <c r="E573" s="114"/>
    </row>
    <row r="574" spans="5:5" ht="15.75" customHeight="1">
      <c r="E574" s="114"/>
    </row>
    <row r="575" spans="5:5" ht="15.75" customHeight="1">
      <c r="E575" s="114"/>
    </row>
    <row r="576" spans="5:5" ht="15.75" customHeight="1">
      <c r="E576" s="114"/>
    </row>
    <row r="577" spans="5:5" ht="15.75" customHeight="1">
      <c r="E577" s="114"/>
    </row>
    <row r="578" spans="5:5" ht="15.75" customHeight="1">
      <c r="E578" s="114"/>
    </row>
    <row r="579" spans="5:5" ht="15.75" customHeight="1">
      <c r="E579" s="114"/>
    </row>
    <row r="580" spans="5:5" ht="15.75" customHeight="1">
      <c r="E580" s="114"/>
    </row>
    <row r="581" spans="5:5" ht="15.75" customHeight="1">
      <c r="E581" s="114"/>
    </row>
    <row r="582" spans="5:5" ht="15.75" customHeight="1">
      <c r="E582" s="114"/>
    </row>
    <row r="583" spans="5:5" ht="15.75" customHeight="1">
      <c r="E583" s="114"/>
    </row>
    <row r="584" spans="5:5" ht="15.75" customHeight="1">
      <c r="E584" s="114"/>
    </row>
    <row r="585" spans="5:5" ht="15.75" customHeight="1">
      <c r="E585" s="114"/>
    </row>
    <row r="586" spans="5:5" ht="15.75" customHeight="1">
      <c r="E586" s="114"/>
    </row>
    <row r="587" spans="5:5" ht="15.75" customHeight="1">
      <c r="E587" s="114"/>
    </row>
    <row r="588" spans="5:5" ht="15.75" customHeight="1">
      <c r="E588" s="114"/>
    </row>
    <row r="589" spans="5:5" ht="15.75" customHeight="1">
      <c r="E589" s="114"/>
    </row>
    <row r="590" spans="5:5" ht="15.75" customHeight="1">
      <c r="E590" s="114"/>
    </row>
    <row r="591" spans="5:5" ht="15.75" customHeight="1">
      <c r="E591" s="114"/>
    </row>
    <row r="592" spans="5:5" ht="15.75" customHeight="1">
      <c r="E592" s="114"/>
    </row>
    <row r="593" spans="5:5" ht="15.75" customHeight="1">
      <c r="E593" s="114"/>
    </row>
    <row r="594" spans="5:5" ht="15.75" customHeight="1">
      <c r="E594" s="114"/>
    </row>
    <row r="595" spans="5:5" ht="15.75" customHeight="1">
      <c r="E595" s="114"/>
    </row>
    <row r="596" spans="5:5" ht="15.75" customHeight="1">
      <c r="E596" s="114"/>
    </row>
    <row r="597" spans="5:5" ht="15.75" customHeight="1">
      <c r="E597" s="114"/>
    </row>
    <row r="598" spans="5:5" ht="15.75" customHeight="1">
      <c r="E598" s="114"/>
    </row>
    <row r="599" spans="5:5" ht="15.75" customHeight="1">
      <c r="E599" s="114"/>
    </row>
    <row r="600" spans="5:5" ht="15.75" customHeight="1">
      <c r="E600" s="114"/>
    </row>
    <row r="601" spans="5:5" ht="15.75" customHeight="1">
      <c r="E601" s="114"/>
    </row>
    <row r="602" spans="5:5" ht="15.75" customHeight="1">
      <c r="E602" s="114"/>
    </row>
    <row r="603" spans="5:5" ht="15.75" customHeight="1">
      <c r="E603" s="114"/>
    </row>
    <row r="604" spans="5:5" ht="15.75" customHeight="1">
      <c r="E604" s="114"/>
    </row>
    <row r="605" spans="5:5" ht="15.75" customHeight="1">
      <c r="E605" s="114"/>
    </row>
    <row r="606" spans="5:5" ht="15.75" customHeight="1">
      <c r="E606" s="114"/>
    </row>
    <row r="607" spans="5:5" ht="15.75" customHeight="1">
      <c r="E607" s="114"/>
    </row>
    <row r="608" spans="5:5" ht="15.75" customHeight="1">
      <c r="E608" s="114"/>
    </row>
    <row r="609" spans="5:5" ht="15.75" customHeight="1">
      <c r="E609" s="114"/>
    </row>
    <row r="610" spans="5:5" ht="15.75" customHeight="1">
      <c r="E610" s="114"/>
    </row>
    <row r="611" spans="5:5" ht="15.75" customHeight="1">
      <c r="E611" s="114"/>
    </row>
    <row r="612" spans="5:5" ht="15.75" customHeight="1">
      <c r="E612" s="114"/>
    </row>
    <row r="613" spans="5:5" ht="15.75" customHeight="1">
      <c r="E613" s="114"/>
    </row>
    <row r="614" spans="5:5" ht="15.75" customHeight="1">
      <c r="E614" s="114"/>
    </row>
    <row r="615" spans="5:5" ht="15.75" customHeight="1">
      <c r="E615" s="114"/>
    </row>
    <row r="616" spans="5:5" ht="15.75" customHeight="1">
      <c r="E616" s="114"/>
    </row>
    <row r="617" spans="5:5" ht="15.75" customHeight="1">
      <c r="E617" s="114"/>
    </row>
    <row r="618" spans="5:5" ht="15.75" customHeight="1">
      <c r="E618" s="114"/>
    </row>
    <row r="619" spans="5:5" ht="15.75" customHeight="1">
      <c r="E619" s="114"/>
    </row>
    <row r="620" spans="5:5" ht="15.75" customHeight="1">
      <c r="E620" s="114"/>
    </row>
    <row r="621" spans="5:5" ht="15.75" customHeight="1">
      <c r="E621" s="114"/>
    </row>
    <row r="622" spans="5:5" ht="15.75" customHeight="1">
      <c r="E622" s="114"/>
    </row>
    <row r="623" spans="5:5" ht="15.75" customHeight="1">
      <c r="E623" s="114"/>
    </row>
    <row r="624" spans="5:5" ht="15.75" customHeight="1">
      <c r="E624" s="114"/>
    </row>
    <row r="625" spans="5:5" ht="15.75" customHeight="1">
      <c r="E625" s="114"/>
    </row>
    <row r="626" spans="5:5" ht="15.75" customHeight="1">
      <c r="E626" s="114"/>
    </row>
    <row r="627" spans="5:5" ht="15.75" customHeight="1">
      <c r="E627" s="114"/>
    </row>
    <row r="628" spans="5:5" ht="15.75" customHeight="1">
      <c r="E628" s="114"/>
    </row>
    <row r="629" spans="5:5" ht="15.75" customHeight="1">
      <c r="E629" s="114"/>
    </row>
    <row r="630" spans="5:5" ht="15.75" customHeight="1">
      <c r="E630" s="114"/>
    </row>
    <row r="631" spans="5:5" ht="15.75" customHeight="1">
      <c r="E631" s="114"/>
    </row>
    <row r="632" spans="5:5" ht="15.75" customHeight="1">
      <c r="E632" s="114"/>
    </row>
    <row r="633" spans="5:5" ht="15.75" customHeight="1">
      <c r="E633" s="114"/>
    </row>
    <row r="634" spans="5:5" ht="15.75" customHeight="1">
      <c r="E634" s="114"/>
    </row>
    <row r="635" spans="5:5" ht="15.75" customHeight="1">
      <c r="E635" s="114"/>
    </row>
    <row r="636" spans="5:5" ht="15.75" customHeight="1">
      <c r="E636" s="114"/>
    </row>
    <row r="637" spans="5:5" ht="15.75" customHeight="1">
      <c r="E637" s="114"/>
    </row>
    <row r="638" spans="5:5" ht="15.75" customHeight="1">
      <c r="E638" s="114"/>
    </row>
    <row r="639" spans="5:5" ht="15.75" customHeight="1">
      <c r="E639" s="114"/>
    </row>
    <row r="640" spans="5:5" ht="15.75" customHeight="1">
      <c r="E640" s="114"/>
    </row>
    <row r="641" spans="5:5" ht="15.75" customHeight="1">
      <c r="E641" s="114"/>
    </row>
    <row r="642" spans="5:5" ht="15.75" customHeight="1">
      <c r="E642" s="114"/>
    </row>
    <row r="643" spans="5:5" ht="15.75" customHeight="1">
      <c r="E643" s="114"/>
    </row>
    <row r="644" spans="5:5" ht="15.75" customHeight="1">
      <c r="E644" s="114"/>
    </row>
    <row r="645" spans="5:5" ht="15.75" customHeight="1">
      <c r="E645" s="114"/>
    </row>
    <row r="646" spans="5:5" ht="15.75" customHeight="1">
      <c r="E646" s="114"/>
    </row>
    <row r="647" spans="5:5" ht="15.75" customHeight="1">
      <c r="E647" s="114"/>
    </row>
    <row r="648" spans="5:5" ht="15.75" customHeight="1">
      <c r="E648" s="114"/>
    </row>
    <row r="649" spans="5:5" ht="15.75" customHeight="1">
      <c r="E649" s="114"/>
    </row>
    <row r="650" spans="5:5" ht="15.75" customHeight="1">
      <c r="E650" s="114"/>
    </row>
    <row r="651" spans="5:5" ht="15.75" customHeight="1">
      <c r="E651" s="114"/>
    </row>
    <row r="652" spans="5:5" ht="15.75" customHeight="1">
      <c r="E652" s="114"/>
    </row>
    <row r="653" spans="5:5" ht="15.75" customHeight="1">
      <c r="E653" s="114"/>
    </row>
    <row r="654" spans="5:5" ht="15.75" customHeight="1">
      <c r="E654" s="114"/>
    </row>
    <row r="655" spans="5:5" ht="15.75" customHeight="1">
      <c r="E655" s="114"/>
    </row>
    <row r="656" spans="5:5" ht="15.75" customHeight="1">
      <c r="E656" s="114"/>
    </row>
    <row r="657" spans="5:5" ht="15.75" customHeight="1">
      <c r="E657" s="114"/>
    </row>
    <row r="658" spans="5:5" ht="15.75" customHeight="1">
      <c r="E658" s="114"/>
    </row>
    <row r="659" spans="5:5" ht="15.75" customHeight="1">
      <c r="E659" s="114"/>
    </row>
    <row r="660" spans="5:5" ht="15.75" customHeight="1">
      <c r="E660" s="114"/>
    </row>
    <row r="661" spans="5:5" ht="15.75" customHeight="1">
      <c r="E661" s="114"/>
    </row>
    <row r="662" spans="5:5" ht="15.75" customHeight="1">
      <c r="E662" s="114"/>
    </row>
    <row r="663" spans="5:5" ht="15.75" customHeight="1">
      <c r="E663" s="114"/>
    </row>
    <row r="664" spans="5:5" ht="15.75" customHeight="1">
      <c r="E664" s="114"/>
    </row>
    <row r="665" spans="5:5" ht="15.75" customHeight="1">
      <c r="E665" s="114"/>
    </row>
    <row r="666" spans="5:5" ht="15.75" customHeight="1">
      <c r="E666" s="114"/>
    </row>
    <row r="667" spans="5:5" ht="15.75" customHeight="1">
      <c r="E667" s="114"/>
    </row>
    <row r="668" spans="5:5" ht="15.75" customHeight="1">
      <c r="E668" s="114"/>
    </row>
    <row r="669" spans="5:5" ht="15.75" customHeight="1">
      <c r="E669" s="114"/>
    </row>
    <row r="670" spans="5:5" ht="15.75" customHeight="1">
      <c r="E670" s="114"/>
    </row>
    <row r="671" spans="5:5" ht="15.75" customHeight="1">
      <c r="E671" s="114"/>
    </row>
    <row r="672" spans="5:5" ht="15.75" customHeight="1">
      <c r="E672" s="114"/>
    </row>
    <row r="673" spans="5:5" ht="15.75" customHeight="1">
      <c r="E673" s="114"/>
    </row>
    <row r="674" spans="5:5" ht="15.75" customHeight="1">
      <c r="E674" s="114"/>
    </row>
    <row r="675" spans="5:5" ht="15.75" customHeight="1">
      <c r="E675" s="114"/>
    </row>
    <row r="676" spans="5:5" ht="15.75" customHeight="1">
      <c r="E676" s="114"/>
    </row>
    <row r="677" spans="5:5" ht="15.75" customHeight="1">
      <c r="E677" s="114"/>
    </row>
    <row r="678" spans="5:5" ht="15.75" customHeight="1">
      <c r="E678" s="114"/>
    </row>
    <row r="679" spans="5:5" ht="15.75" customHeight="1">
      <c r="E679" s="114"/>
    </row>
    <row r="680" spans="5:5" ht="15.75" customHeight="1">
      <c r="E680" s="114"/>
    </row>
    <row r="681" spans="5:5" ht="15.75" customHeight="1">
      <c r="E681" s="114"/>
    </row>
    <row r="682" spans="5:5" ht="15.75" customHeight="1">
      <c r="E682" s="114"/>
    </row>
    <row r="683" spans="5:5" ht="15.75" customHeight="1">
      <c r="E683" s="114"/>
    </row>
    <row r="684" spans="5:5" ht="15.75" customHeight="1">
      <c r="E684" s="114"/>
    </row>
    <row r="685" spans="5:5" ht="15.75" customHeight="1">
      <c r="E685" s="114"/>
    </row>
    <row r="686" spans="5:5" ht="15.75" customHeight="1">
      <c r="E686" s="114"/>
    </row>
    <row r="687" spans="5:5" ht="15.75" customHeight="1">
      <c r="E687" s="114"/>
    </row>
    <row r="688" spans="5:5" ht="15.75" customHeight="1">
      <c r="E688" s="114"/>
    </row>
    <row r="689" spans="5:5" ht="15.75" customHeight="1">
      <c r="E689" s="114"/>
    </row>
    <row r="690" spans="5:5" ht="15.75" customHeight="1">
      <c r="E690" s="114"/>
    </row>
    <row r="691" spans="5:5" ht="15.75" customHeight="1">
      <c r="E691" s="114"/>
    </row>
    <row r="692" spans="5:5" ht="15.75" customHeight="1">
      <c r="E692" s="114"/>
    </row>
    <row r="693" spans="5:5" ht="15.75" customHeight="1">
      <c r="E693" s="114"/>
    </row>
    <row r="694" spans="5:5" ht="15.75" customHeight="1">
      <c r="E694" s="114"/>
    </row>
    <row r="695" spans="5:5" ht="15.75" customHeight="1">
      <c r="E695" s="114"/>
    </row>
    <row r="696" spans="5:5" ht="15.75" customHeight="1">
      <c r="E696" s="114"/>
    </row>
    <row r="697" spans="5:5" ht="15.75" customHeight="1">
      <c r="E697" s="114"/>
    </row>
    <row r="698" spans="5:5" ht="15.75" customHeight="1">
      <c r="E698" s="114"/>
    </row>
    <row r="699" spans="5:5" ht="15.75" customHeight="1">
      <c r="E699" s="114"/>
    </row>
    <row r="700" spans="5:5" ht="15.75" customHeight="1">
      <c r="E700" s="114"/>
    </row>
    <row r="701" spans="5:5" ht="15.75" customHeight="1">
      <c r="E701" s="114"/>
    </row>
    <row r="702" spans="5:5" ht="15.75" customHeight="1">
      <c r="E702" s="114"/>
    </row>
    <row r="703" spans="5:5" ht="15.75" customHeight="1">
      <c r="E703" s="114"/>
    </row>
    <row r="704" spans="5:5" ht="15.75" customHeight="1">
      <c r="E704" s="114"/>
    </row>
    <row r="705" spans="5:5" ht="15.75" customHeight="1">
      <c r="E705" s="114"/>
    </row>
    <row r="706" spans="5:5" ht="15.75" customHeight="1">
      <c r="E706" s="114"/>
    </row>
    <row r="707" spans="5:5" ht="15.75" customHeight="1">
      <c r="E707" s="114"/>
    </row>
    <row r="708" spans="5:5" ht="15.75" customHeight="1">
      <c r="E708" s="114"/>
    </row>
    <row r="709" spans="5:5" ht="15.75" customHeight="1">
      <c r="E709" s="114"/>
    </row>
    <row r="710" spans="5:5" ht="15.75" customHeight="1">
      <c r="E710" s="114"/>
    </row>
    <row r="711" spans="5:5" ht="15.75" customHeight="1">
      <c r="E711" s="114"/>
    </row>
    <row r="712" spans="5:5" ht="15.75" customHeight="1">
      <c r="E712" s="114"/>
    </row>
    <row r="713" spans="5:5" ht="15.75" customHeight="1">
      <c r="E713" s="114"/>
    </row>
    <row r="714" spans="5:5" ht="15.75" customHeight="1">
      <c r="E714" s="114"/>
    </row>
    <row r="715" spans="5:5" ht="15.75" customHeight="1">
      <c r="E715" s="114"/>
    </row>
    <row r="716" spans="5:5" ht="15.75" customHeight="1">
      <c r="E716" s="114"/>
    </row>
    <row r="717" spans="5:5" ht="15.75" customHeight="1">
      <c r="E717" s="114"/>
    </row>
    <row r="718" spans="5:5" ht="15.75" customHeight="1">
      <c r="E718" s="114"/>
    </row>
    <row r="719" spans="5:5" ht="15.75" customHeight="1">
      <c r="E719" s="114"/>
    </row>
    <row r="720" spans="5:5" ht="15.75" customHeight="1">
      <c r="E720" s="114"/>
    </row>
    <row r="721" spans="5:5" ht="15.75" customHeight="1">
      <c r="E721" s="114"/>
    </row>
    <row r="722" spans="5:5" ht="15.75" customHeight="1">
      <c r="E722" s="114"/>
    </row>
    <row r="723" spans="5:5" ht="15.75" customHeight="1">
      <c r="E723" s="114"/>
    </row>
    <row r="724" spans="5:5" ht="15.75" customHeight="1">
      <c r="E724" s="114"/>
    </row>
    <row r="725" spans="5:5" ht="15.75" customHeight="1">
      <c r="E725" s="114"/>
    </row>
    <row r="726" spans="5:5" ht="15.75" customHeight="1">
      <c r="E726" s="114"/>
    </row>
    <row r="727" spans="5:5" ht="15.75" customHeight="1">
      <c r="E727" s="114"/>
    </row>
    <row r="728" spans="5:5" ht="15.75" customHeight="1">
      <c r="E728" s="114"/>
    </row>
    <row r="729" spans="5:5" ht="15.75" customHeight="1">
      <c r="E729" s="114"/>
    </row>
    <row r="730" spans="5:5" ht="15.75" customHeight="1">
      <c r="E730" s="114"/>
    </row>
    <row r="731" spans="5:5" ht="15.75" customHeight="1">
      <c r="E731" s="114"/>
    </row>
    <row r="732" spans="5:5" ht="15.75" customHeight="1">
      <c r="E732" s="114"/>
    </row>
    <row r="733" spans="5:5" ht="15.75" customHeight="1">
      <c r="E733" s="114"/>
    </row>
    <row r="734" spans="5:5" ht="15.75" customHeight="1">
      <c r="E734" s="114"/>
    </row>
    <row r="735" spans="5:5" ht="15.75" customHeight="1">
      <c r="E735" s="114"/>
    </row>
    <row r="736" spans="5:5" ht="15.75" customHeight="1">
      <c r="E736" s="114"/>
    </row>
    <row r="737" spans="5:5" ht="15.75" customHeight="1">
      <c r="E737" s="114"/>
    </row>
    <row r="738" spans="5:5" ht="15.75" customHeight="1">
      <c r="E738" s="114"/>
    </row>
    <row r="739" spans="5:5" ht="15.75" customHeight="1">
      <c r="E739" s="114"/>
    </row>
    <row r="740" spans="5:5" ht="15.75" customHeight="1">
      <c r="E740" s="114"/>
    </row>
    <row r="741" spans="5:5" ht="15.75" customHeight="1">
      <c r="E741" s="114"/>
    </row>
    <row r="742" spans="5:5" ht="15.75" customHeight="1">
      <c r="E742" s="114"/>
    </row>
    <row r="743" spans="5:5" ht="15.75" customHeight="1">
      <c r="E743" s="114"/>
    </row>
    <row r="744" spans="5:5" ht="15.75" customHeight="1">
      <c r="E744" s="114"/>
    </row>
    <row r="745" spans="5:5" ht="15.75" customHeight="1">
      <c r="E745" s="114"/>
    </row>
    <row r="746" spans="5:5" ht="15.75" customHeight="1">
      <c r="E746" s="114"/>
    </row>
    <row r="747" spans="5:5" ht="15.75" customHeight="1">
      <c r="E747" s="114"/>
    </row>
    <row r="748" spans="5:5" ht="15.75" customHeight="1">
      <c r="E748" s="114"/>
    </row>
    <row r="749" spans="5:5" ht="15.75" customHeight="1">
      <c r="E749" s="114"/>
    </row>
    <row r="750" spans="5:5" ht="15.75" customHeight="1">
      <c r="E750" s="114"/>
    </row>
    <row r="751" spans="5:5" ht="15.75" customHeight="1">
      <c r="E751" s="114"/>
    </row>
    <row r="752" spans="5:5" ht="15.75" customHeight="1">
      <c r="E752" s="114"/>
    </row>
    <row r="753" spans="5:5" ht="15.75" customHeight="1">
      <c r="E753" s="114"/>
    </row>
    <row r="754" spans="5:5" ht="15.75" customHeight="1">
      <c r="E754" s="114"/>
    </row>
    <row r="755" spans="5:5" ht="15.75" customHeight="1">
      <c r="E755" s="114"/>
    </row>
    <row r="756" spans="5:5" ht="15.75" customHeight="1">
      <c r="E756" s="114"/>
    </row>
    <row r="757" spans="5:5" ht="15.75" customHeight="1">
      <c r="E757" s="114"/>
    </row>
    <row r="758" spans="5:5" ht="15.75" customHeight="1">
      <c r="E758" s="114"/>
    </row>
    <row r="759" spans="5:5" ht="15.75" customHeight="1">
      <c r="E759" s="114"/>
    </row>
    <row r="760" spans="5:5" ht="15.75" customHeight="1">
      <c r="E760" s="114"/>
    </row>
    <row r="761" spans="5:5" ht="15.75" customHeight="1">
      <c r="E761" s="114"/>
    </row>
    <row r="762" spans="5:5" ht="15.75" customHeight="1">
      <c r="E762" s="114"/>
    </row>
    <row r="763" spans="5:5" ht="15.75" customHeight="1">
      <c r="E763" s="114"/>
    </row>
    <row r="764" spans="5:5" ht="15.75" customHeight="1">
      <c r="E764" s="114"/>
    </row>
    <row r="765" spans="5:5" ht="15.75" customHeight="1">
      <c r="E765" s="114"/>
    </row>
    <row r="766" spans="5:5" ht="15.75" customHeight="1">
      <c r="E766" s="114"/>
    </row>
    <row r="767" spans="5:5" ht="15.75" customHeight="1">
      <c r="E767" s="114"/>
    </row>
    <row r="768" spans="5:5" ht="15.75" customHeight="1">
      <c r="E768" s="114"/>
    </row>
    <row r="769" spans="5:5" ht="15.75" customHeight="1">
      <c r="E769" s="114"/>
    </row>
    <row r="770" spans="5:5" ht="15.75" customHeight="1">
      <c r="E770" s="114"/>
    </row>
    <row r="771" spans="5:5" ht="15.75" customHeight="1">
      <c r="E771" s="114"/>
    </row>
    <row r="772" spans="5:5" ht="15.75" customHeight="1">
      <c r="E772" s="114"/>
    </row>
    <row r="773" spans="5:5" ht="15.75" customHeight="1">
      <c r="E773" s="114"/>
    </row>
    <row r="774" spans="5:5" ht="15.75" customHeight="1">
      <c r="E774" s="114"/>
    </row>
    <row r="775" spans="5:5" ht="15.75" customHeight="1">
      <c r="E775" s="114"/>
    </row>
    <row r="776" spans="5:5" ht="15.75" customHeight="1">
      <c r="E776" s="114"/>
    </row>
    <row r="777" spans="5:5" ht="15.75" customHeight="1">
      <c r="E777" s="114"/>
    </row>
    <row r="778" spans="5:5" ht="15.75" customHeight="1">
      <c r="E778" s="114"/>
    </row>
    <row r="779" spans="5:5" ht="15.75" customHeight="1">
      <c r="E779" s="114"/>
    </row>
    <row r="780" spans="5:5" ht="15.75" customHeight="1">
      <c r="E780" s="114"/>
    </row>
    <row r="781" spans="5:5" ht="15.75" customHeight="1">
      <c r="E781" s="114"/>
    </row>
    <row r="782" spans="5:5" ht="15.75" customHeight="1">
      <c r="E782" s="114"/>
    </row>
    <row r="783" spans="5:5" ht="15.75" customHeight="1">
      <c r="E783" s="114"/>
    </row>
    <row r="784" spans="5:5" ht="15.75" customHeight="1">
      <c r="E784" s="114"/>
    </row>
    <row r="785" spans="5:5" ht="15.75" customHeight="1">
      <c r="E785" s="114"/>
    </row>
    <row r="786" spans="5:5" ht="15.75" customHeight="1">
      <c r="E786" s="114"/>
    </row>
    <row r="787" spans="5:5" ht="15.75" customHeight="1">
      <c r="E787" s="114"/>
    </row>
    <row r="788" spans="5:5" ht="15.75" customHeight="1">
      <c r="E788" s="114"/>
    </row>
    <row r="789" spans="5:5" ht="15.75" customHeight="1">
      <c r="E789" s="114"/>
    </row>
    <row r="790" spans="5:5" ht="15.75" customHeight="1">
      <c r="E790" s="114"/>
    </row>
    <row r="791" spans="5:5" ht="15.75" customHeight="1">
      <c r="E791" s="114"/>
    </row>
    <row r="792" spans="5:5" ht="15.75" customHeight="1">
      <c r="E792" s="114"/>
    </row>
    <row r="793" spans="5:5" ht="15.75" customHeight="1">
      <c r="E793" s="114"/>
    </row>
    <row r="794" spans="5:5" ht="15.75" customHeight="1">
      <c r="E794" s="114"/>
    </row>
    <row r="795" spans="5:5" ht="15.75" customHeight="1">
      <c r="E795" s="114"/>
    </row>
    <row r="796" spans="5:5" ht="15.75" customHeight="1">
      <c r="E796" s="114"/>
    </row>
    <row r="797" spans="5:5" ht="15.75" customHeight="1">
      <c r="E797" s="114"/>
    </row>
    <row r="798" spans="5:5" ht="15.75" customHeight="1">
      <c r="E798" s="114"/>
    </row>
    <row r="799" spans="5:5" ht="15.75" customHeight="1">
      <c r="E799" s="114"/>
    </row>
    <row r="800" spans="5:5" ht="15.75" customHeight="1">
      <c r="E800" s="114"/>
    </row>
    <row r="801" spans="5:5" ht="15.75" customHeight="1">
      <c r="E801" s="114"/>
    </row>
    <row r="802" spans="5:5" ht="15.75" customHeight="1">
      <c r="E802" s="114"/>
    </row>
    <row r="803" spans="5:5" ht="15.75" customHeight="1">
      <c r="E803" s="114"/>
    </row>
    <row r="804" spans="5:5" ht="15.75" customHeight="1">
      <c r="E804" s="114"/>
    </row>
    <row r="805" spans="5:5" ht="15.75" customHeight="1">
      <c r="E805" s="114"/>
    </row>
    <row r="806" spans="5:5" ht="15.75" customHeight="1">
      <c r="E806" s="114"/>
    </row>
    <row r="807" spans="5:5" ht="15.75" customHeight="1">
      <c r="E807" s="114"/>
    </row>
    <row r="808" spans="5:5" ht="15.75" customHeight="1">
      <c r="E808" s="114"/>
    </row>
    <row r="809" spans="5:5" ht="15.75" customHeight="1">
      <c r="E809" s="114"/>
    </row>
    <row r="810" spans="5:5" ht="15.75" customHeight="1">
      <c r="E810" s="114"/>
    </row>
    <row r="811" spans="5:5" ht="15.75" customHeight="1">
      <c r="E811" s="114"/>
    </row>
    <row r="812" spans="5:5" ht="15.75" customHeight="1">
      <c r="E812" s="114"/>
    </row>
    <row r="813" spans="5:5" ht="15.75" customHeight="1">
      <c r="E813" s="114"/>
    </row>
    <row r="814" spans="5:5" ht="15.75" customHeight="1">
      <c r="E814" s="114"/>
    </row>
    <row r="815" spans="5:5" ht="15.75" customHeight="1">
      <c r="E815" s="114"/>
    </row>
    <row r="816" spans="5:5" ht="15.75" customHeight="1">
      <c r="E816" s="114"/>
    </row>
    <row r="817" spans="5:5" ht="15.75" customHeight="1">
      <c r="E817" s="114"/>
    </row>
    <row r="818" spans="5:5" ht="15.75" customHeight="1">
      <c r="E818" s="114"/>
    </row>
    <row r="819" spans="5:5" ht="15.75" customHeight="1">
      <c r="E819" s="114"/>
    </row>
    <row r="820" spans="5:5" ht="15.75" customHeight="1">
      <c r="E820" s="114"/>
    </row>
    <row r="821" spans="5:5" ht="15.75" customHeight="1">
      <c r="E821" s="114"/>
    </row>
    <row r="822" spans="5:5" ht="15.75" customHeight="1">
      <c r="E822" s="114"/>
    </row>
    <row r="823" spans="5:5" ht="15.75" customHeight="1">
      <c r="E823" s="114"/>
    </row>
    <row r="824" spans="5:5" ht="15.75" customHeight="1">
      <c r="E824" s="114"/>
    </row>
    <row r="825" spans="5:5" ht="15.75" customHeight="1">
      <c r="E825" s="114"/>
    </row>
    <row r="826" spans="5:5" ht="15.75" customHeight="1">
      <c r="E826" s="114"/>
    </row>
    <row r="827" spans="5:5" ht="15.75" customHeight="1">
      <c r="E827" s="114"/>
    </row>
    <row r="828" spans="5:5" ht="15.75" customHeight="1">
      <c r="E828" s="114"/>
    </row>
    <row r="829" spans="5:5" ht="15.75" customHeight="1">
      <c r="E829" s="114"/>
    </row>
    <row r="830" spans="5:5" ht="15.75" customHeight="1">
      <c r="E830" s="114"/>
    </row>
    <row r="831" spans="5:5" ht="15.75" customHeight="1">
      <c r="E831" s="114"/>
    </row>
    <row r="832" spans="5:5" ht="15.75" customHeight="1">
      <c r="E832" s="114"/>
    </row>
    <row r="833" spans="5:5" ht="15.75" customHeight="1">
      <c r="E833" s="114"/>
    </row>
    <row r="834" spans="5:5" ht="15.75" customHeight="1">
      <c r="E834" s="114"/>
    </row>
    <row r="835" spans="5:5" ht="15.75" customHeight="1">
      <c r="E835" s="114"/>
    </row>
    <row r="836" spans="5:5" ht="15.75" customHeight="1">
      <c r="E836" s="114"/>
    </row>
    <row r="837" spans="5:5" ht="15.75" customHeight="1">
      <c r="E837" s="114"/>
    </row>
    <row r="838" spans="5:5" ht="15.75" customHeight="1">
      <c r="E838" s="114"/>
    </row>
    <row r="839" spans="5:5" ht="15.75" customHeight="1">
      <c r="E839" s="114"/>
    </row>
    <row r="840" spans="5:5" ht="15.75" customHeight="1">
      <c r="E840" s="114"/>
    </row>
    <row r="841" spans="5:5" ht="15.75" customHeight="1">
      <c r="E841" s="114"/>
    </row>
    <row r="842" spans="5:5" ht="15.75" customHeight="1">
      <c r="E842" s="114"/>
    </row>
    <row r="843" spans="5:5" ht="15.75" customHeight="1">
      <c r="E843" s="114"/>
    </row>
    <row r="844" spans="5:5" ht="15.75" customHeight="1">
      <c r="E844" s="114"/>
    </row>
    <row r="845" spans="5:5" ht="15.75" customHeight="1">
      <c r="E845" s="114"/>
    </row>
    <row r="846" spans="5:5" ht="15.75" customHeight="1">
      <c r="E846" s="114"/>
    </row>
    <row r="847" spans="5:5" ht="15.75" customHeight="1">
      <c r="E847" s="114"/>
    </row>
    <row r="848" spans="5:5" ht="15.75" customHeight="1">
      <c r="E848" s="114"/>
    </row>
    <row r="849" spans="5:5" ht="15.75" customHeight="1">
      <c r="E849" s="114"/>
    </row>
    <row r="850" spans="5:5" ht="15.75" customHeight="1">
      <c r="E850" s="114"/>
    </row>
    <row r="851" spans="5:5" ht="15.75" customHeight="1">
      <c r="E851" s="114"/>
    </row>
    <row r="852" spans="5:5" ht="15.75" customHeight="1">
      <c r="E852" s="114"/>
    </row>
    <row r="853" spans="5:5" ht="15.75" customHeight="1">
      <c r="E853" s="114"/>
    </row>
    <row r="854" spans="5:5" ht="15.75" customHeight="1">
      <c r="E854" s="114"/>
    </row>
    <row r="855" spans="5:5" ht="15.75" customHeight="1">
      <c r="E855" s="114"/>
    </row>
    <row r="856" spans="5:5" ht="15.75" customHeight="1">
      <c r="E856" s="114"/>
    </row>
    <row r="857" spans="5:5" ht="15.75" customHeight="1">
      <c r="E857" s="114"/>
    </row>
    <row r="858" spans="5:5" ht="15.75" customHeight="1">
      <c r="E858" s="114"/>
    </row>
    <row r="859" spans="5:5" ht="15.75" customHeight="1">
      <c r="E859" s="114"/>
    </row>
    <row r="860" spans="5:5" ht="15.75" customHeight="1">
      <c r="E860" s="114"/>
    </row>
    <row r="861" spans="5:5" ht="15.75" customHeight="1">
      <c r="E861" s="114"/>
    </row>
    <row r="862" spans="5:5" ht="15.75" customHeight="1">
      <c r="E862" s="114"/>
    </row>
    <row r="863" spans="5:5" ht="15.75" customHeight="1">
      <c r="E863" s="114"/>
    </row>
    <row r="864" spans="5:5" ht="15.75" customHeight="1">
      <c r="E864" s="114"/>
    </row>
    <row r="865" spans="5:5" ht="15.75" customHeight="1">
      <c r="E865" s="114"/>
    </row>
    <row r="866" spans="5:5" ht="15.75" customHeight="1">
      <c r="E866" s="114"/>
    </row>
    <row r="867" spans="5:5" ht="15.75" customHeight="1">
      <c r="E867" s="114"/>
    </row>
    <row r="868" spans="5:5" ht="15.75" customHeight="1">
      <c r="E868" s="114"/>
    </row>
    <row r="869" spans="5:5" ht="15.75" customHeight="1">
      <c r="E869" s="114"/>
    </row>
    <row r="870" spans="5:5" ht="15.75" customHeight="1">
      <c r="E870" s="114"/>
    </row>
    <row r="871" spans="5:5" ht="15.75" customHeight="1">
      <c r="E871" s="114"/>
    </row>
    <row r="872" spans="5:5" ht="15.75" customHeight="1">
      <c r="E872" s="114"/>
    </row>
    <row r="873" spans="5:5" ht="15.75" customHeight="1">
      <c r="E873" s="114"/>
    </row>
    <row r="874" spans="5:5" ht="15.75" customHeight="1">
      <c r="E874" s="114"/>
    </row>
    <row r="875" spans="5:5" ht="15.75" customHeight="1">
      <c r="E875" s="114"/>
    </row>
    <row r="876" spans="5:5" ht="15.75" customHeight="1">
      <c r="E876" s="114"/>
    </row>
    <row r="877" spans="5:5" ht="15.75" customHeight="1">
      <c r="E877" s="114"/>
    </row>
    <row r="878" spans="5:5" ht="15.75" customHeight="1">
      <c r="E878" s="114"/>
    </row>
    <row r="879" spans="5:5" ht="15.75" customHeight="1">
      <c r="E879" s="114"/>
    </row>
    <row r="880" spans="5:5" ht="15.75" customHeight="1">
      <c r="E880" s="114"/>
    </row>
    <row r="881" spans="5:5" ht="15.75" customHeight="1">
      <c r="E881" s="114"/>
    </row>
    <row r="882" spans="5:5" ht="15.75" customHeight="1">
      <c r="E882" s="114"/>
    </row>
    <row r="883" spans="5:5" ht="15.75" customHeight="1">
      <c r="E883" s="114"/>
    </row>
    <row r="884" spans="5:5" ht="15.75" customHeight="1">
      <c r="E884" s="114"/>
    </row>
    <row r="885" spans="5:5" ht="15.75" customHeight="1">
      <c r="E885" s="114"/>
    </row>
    <row r="886" spans="5:5" ht="15.75" customHeight="1">
      <c r="E886" s="114"/>
    </row>
    <row r="887" spans="5:5" ht="15.75" customHeight="1">
      <c r="E887" s="114"/>
    </row>
    <row r="888" spans="5:5" ht="15.75" customHeight="1">
      <c r="E888" s="114"/>
    </row>
    <row r="889" spans="5:5" ht="15.75" customHeight="1">
      <c r="E889" s="114"/>
    </row>
    <row r="890" spans="5:5" ht="15.75" customHeight="1">
      <c r="E890" s="114"/>
    </row>
    <row r="891" spans="5:5" ht="15.75" customHeight="1">
      <c r="E891" s="114"/>
    </row>
    <row r="892" spans="5:5" ht="15.75" customHeight="1">
      <c r="E892" s="114"/>
    </row>
    <row r="893" spans="5:5" ht="15.75" customHeight="1">
      <c r="E893" s="114"/>
    </row>
    <row r="894" spans="5:5" ht="15.75" customHeight="1">
      <c r="E894" s="114"/>
    </row>
    <row r="895" spans="5:5" ht="15.75" customHeight="1">
      <c r="E895" s="114"/>
    </row>
    <row r="896" spans="5:5" ht="15.75" customHeight="1">
      <c r="E896" s="114"/>
    </row>
    <row r="897" spans="5:5" ht="15.75" customHeight="1">
      <c r="E897" s="114"/>
    </row>
    <row r="898" spans="5:5" ht="15.75" customHeight="1">
      <c r="E898" s="114"/>
    </row>
    <row r="899" spans="5:5" ht="15.75" customHeight="1">
      <c r="E899" s="114"/>
    </row>
    <row r="900" spans="5:5" ht="15.75" customHeight="1">
      <c r="E900" s="114"/>
    </row>
    <row r="901" spans="5:5" ht="15.75" customHeight="1">
      <c r="E901" s="114"/>
    </row>
    <row r="902" spans="5:5" ht="15.75" customHeight="1">
      <c r="E902" s="114"/>
    </row>
    <row r="903" spans="5:5" ht="15.75" customHeight="1">
      <c r="E903" s="114"/>
    </row>
    <row r="904" spans="5:5" ht="15.75" customHeight="1">
      <c r="E904" s="114"/>
    </row>
    <row r="905" spans="5:5" ht="15.75" customHeight="1">
      <c r="E905" s="114"/>
    </row>
    <row r="906" spans="5:5" ht="15.75" customHeight="1">
      <c r="E906" s="114"/>
    </row>
    <row r="907" spans="5:5" ht="15.75" customHeight="1">
      <c r="E907" s="114"/>
    </row>
    <row r="908" spans="5:5" ht="15.75" customHeight="1">
      <c r="E908" s="114"/>
    </row>
    <row r="909" spans="5:5" ht="15.75" customHeight="1">
      <c r="E909" s="114"/>
    </row>
    <row r="910" spans="5:5" ht="15.75" customHeight="1">
      <c r="E910" s="114"/>
    </row>
    <row r="911" spans="5:5" ht="15.75" customHeight="1">
      <c r="E911" s="114"/>
    </row>
    <row r="912" spans="5:5" ht="15.75" customHeight="1">
      <c r="E912" s="114"/>
    </row>
    <row r="913" spans="5:5" ht="15.75" customHeight="1">
      <c r="E913" s="114"/>
    </row>
    <row r="914" spans="5:5" ht="15.75" customHeight="1">
      <c r="E914" s="114"/>
    </row>
    <row r="915" spans="5:5" ht="15.75" customHeight="1">
      <c r="E915" s="114"/>
    </row>
    <row r="916" spans="5:5" ht="15.75" customHeight="1">
      <c r="E916" s="114"/>
    </row>
    <row r="917" spans="5:5" ht="15.75" customHeight="1">
      <c r="E917" s="114"/>
    </row>
    <row r="918" spans="5:5" ht="15.75" customHeight="1">
      <c r="E918" s="114"/>
    </row>
    <row r="919" spans="5:5" ht="15.75" customHeight="1">
      <c r="E919" s="114"/>
    </row>
    <row r="920" spans="5:5" ht="15.75" customHeight="1">
      <c r="E920" s="114"/>
    </row>
    <row r="921" spans="5:5" ht="15.75" customHeight="1">
      <c r="E921" s="114"/>
    </row>
    <row r="922" spans="5:5" ht="15.75" customHeight="1">
      <c r="E922" s="114"/>
    </row>
    <row r="923" spans="5:5" ht="15.75" customHeight="1">
      <c r="E923" s="114"/>
    </row>
    <row r="924" spans="5:5" ht="15.75" customHeight="1">
      <c r="E924" s="114"/>
    </row>
    <row r="925" spans="5:5" ht="15.75" customHeight="1">
      <c r="E925" s="114"/>
    </row>
    <row r="926" spans="5:5" ht="15.75" customHeight="1">
      <c r="E926" s="114"/>
    </row>
    <row r="927" spans="5:5" ht="15.75" customHeight="1">
      <c r="E927" s="114"/>
    </row>
    <row r="928" spans="5:5" ht="15.75" customHeight="1">
      <c r="E928" s="114"/>
    </row>
    <row r="929" spans="5:5" ht="15.75" customHeight="1">
      <c r="E929" s="114"/>
    </row>
    <row r="930" spans="5:5" ht="15.75" customHeight="1">
      <c r="E930" s="114"/>
    </row>
    <row r="931" spans="5:5" ht="15.75" customHeight="1">
      <c r="E931" s="114"/>
    </row>
    <row r="932" spans="5:5" ht="15.75" customHeight="1">
      <c r="E932" s="114"/>
    </row>
    <row r="933" spans="5:5" ht="15.75" customHeight="1">
      <c r="E933" s="114"/>
    </row>
    <row r="934" spans="5:5" ht="15.75" customHeight="1">
      <c r="E934" s="114"/>
    </row>
    <row r="935" spans="5:5" ht="15.75" customHeight="1">
      <c r="E935" s="114"/>
    </row>
    <row r="936" spans="5:5" ht="15.75" customHeight="1">
      <c r="E936" s="114"/>
    </row>
    <row r="937" spans="5:5" ht="15.75" customHeight="1">
      <c r="E937" s="114"/>
    </row>
    <row r="938" spans="5:5" ht="15.75" customHeight="1">
      <c r="E938" s="114"/>
    </row>
    <row r="939" spans="5:5" ht="15.75" customHeight="1">
      <c r="E939" s="114"/>
    </row>
    <row r="940" spans="5:5" ht="15.75" customHeight="1">
      <c r="E940" s="114"/>
    </row>
    <row r="941" spans="5:5" ht="15.75" customHeight="1">
      <c r="E941" s="114"/>
    </row>
    <row r="942" spans="5:5" ht="15.75" customHeight="1">
      <c r="E942" s="114"/>
    </row>
    <row r="943" spans="5:5" ht="15.75" customHeight="1">
      <c r="E943" s="114"/>
    </row>
    <row r="944" spans="5:5" ht="15.75" customHeight="1">
      <c r="E944" s="114"/>
    </row>
    <row r="945" spans="5:5" ht="15.75" customHeight="1">
      <c r="E945" s="114"/>
    </row>
    <row r="946" spans="5:5" ht="15.75" customHeight="1">
      <c r="E946" s="114"/>
    </row>
    <row r="947" spans="5:5" ht="15.75" customHeight="1">
      <c r="E947" s="114"/>
    </row>
    <row r="948" spans="5:5" ht="15.75" customHeight="1">
      <c r="E948" s="114"/>
    </row>
    <row r="949" spans="5:5" ht="15.75" customHeight="1">
      <c r="E949" s="114"/>
    </row>
    <row r="950" spans="5:5" ht="15.75" customHeight="1">
      <c r="E950" s="114"/>
    </row>
    <row r="951" spans="5:5" ht="15.75" customHeight="1">
      <c r="E951" s="114"/>
    </row>
    <row r="952" spans="5:5" ht="15.75" customHeight="1">
      <c r="E952" s="114"/>
    </row>
    <row r="953" spans="5:5" ht="15.75" customHeight="1">
      <c r="E953" s="114"/>
    </row>
    <row r="954" spans="5:5" ht="15.75" customHeight="1">
      <c r="E954" s="114"/>
    </row>
    <row r="955" spans="5:5" ht="15.75" customHeight="1">
      <c r="E955" s="114"/>
    </row>
    <row r="956" spans="5:5" ht="15.75" customHeight="1">
      <c r="E956" s="114"/>
    </row>
    <row r="957" spans="5:5" ht="15.75" customHeight="1">
      <c r="E957" s="114"/>
    </row>
    <row r="958" spans="5:5" ht="15.75" customHeight="1">
      <c r="E958" s="114"/>
    </row>
    <row r="959" spans="5:5" ht="15.75" customHeight="1">
      <c r="E959" s="114"/>
    </row>
    <row r="960" spans="5:5" ht="15.75" customHeight="1">
      <c r="E960" s="114"/>
    </row>
    <row r="961" spans="5:5" ht="15.75" customHeight="1">
      <c r="E961" s="114"/>
    </row>
    <row r="962" spans="5:5" ht="15.75" customHeight="1">
      <c r="E962" s="114"/>
    </row>
    <row r="963" spans="5:5" ht="15.75" customHeight="1">
      <c r="E963" s="114"/>
    </row>
    <row r="964" spans="5:5" ht="15.75" customHeight="1">
      <c r="E964" s="114"/>
    </row>
    <row r="965" spans="5:5" ht="15.75" customHeight="1">
      <c r="E965" s="114"/>
    </row>
    <row r="966" spans="5:5" ht="15.75" customHeight="1">
      <c r="E966" s="114"/>
    </row>
    <row r="967" spans="5:5" ht="15.75" customHeight="1">
      <c r="E967" s="114"/>
    </row>
    <row r="968" spans="5:5" ht="15.75" customHeight="1">
      <c r="E968" s="114"/>
    </row>
    <row r="969" spans="5:5" ht="15.75" customHeight="1">
      <c r="E969" s="114"/>
    </row>
    <row r="970" spans="5:5" ht="15.75" customHeight="1">
      <c r="E970" s="114"/>
    </row>
    <row r="971" spans="5:5" ht="15.75" customHeight="1">
      <c r="E971" s="114"/>
    </row>
    <row r="972" spans="5:5" ht="15.75" customHeight="1">
      <c r="E972" s="114"/>
    </row>
    <row r="973" spans="5:5" ht="15.75" customHeight="1">
      <c r="E973" s="114"/>
    </row>
    <row r="974" spans="5:5" ht="15.75" customHeight="1">
      <c r="E974" s="114"/>
    </row>
    <row r="975" spans="5:5" ht="15.75" customHeight="1">
      <c r="E975" s="114"/>
    </row>
    <row r="976" spans="5:5" ht="15.75" customHeight="1">
      <c r="E976" s="114"/>
    </row>
    <row r="977" spans="5:5" ht="15.75" customHeight="1">
      <c r="E977" s="114"/>
    </row>
    <row r="978" spans="5:5" ht="15.75" customHeight="1">
      <c r="E978" s="114"/>
    </row>
    <row r="979" spans="5:5" ht="15.75" customHeight="1">
      <c r="E979" s="114"/>
    </row>
    <row r="980" spans="5:5" ht="15.75" customHeight="1">
      <c r="E980" s="114"/>
    </row>
    <row r="981" spans="5:5" ht="15.75" customHeight="1">
      <c r="E981" s="114"/>
    </row>
    <row r="982" spans="5:5" ht="15.75" customHeight="1">
      <c r="E982" s="114"/>
    </row>
    <row r="983" spans="5:5" ht="15.75" customHeight="1">
      <c r="E983" s="114"/>
    </row>
    <row r="984" spans="5:5" ht="15.75" customHeight="1">
      <c r="E984" s="114"/>
    </row>
    <row r="985" spans="5:5" ht="15.75" customHeight="1">
      <c r="E985" s="114"/>
    </row>
    <row r="986" spans="5:5" ht="15.75" customHeight="1">
      <c r="E986" s="114"/>
    </row>
    <row r="987" spans="5:5" ht="15.75" customHeight="1">
      <c r="E987" s="114"/>
    </row>
    <row r="988" spans="5:5" ht="15.75" customHeight="1">
      <c r="E988" s="114"/>
    </row>
    <row r="989" spans="5:5" ht="15.75" customHeight="1">
      <c r="E989" s="114"/>
    </row>
    <row r="990" spans="5:5" ht="15.75" customHeight="1">
      <c r="E990" s="114"/>
    </row>
    <row r="991" spans="5:5" ht="15.75" customHeight="1">
      <c r="E991" s="114"/>
    </row>
    <row r="992" spans="5:5" ht="15.75" customHeight="1">
      <c r="E992" s="114"/>
    </row>
    <row r="993" spans="5:5" ht="15.75" customHeight="1">
      <c r="E993" s="114"/>
    </row>
    <row r="994" spans="5:5" ht="15.75" customHeight="1">
      <c r="E994" s="114"/>
    </row>
    <row r="995" spans="5:5" ht="15.75" customHeight="1">
      <c r="E995" s="114"/>
    </row>
    <row r="996" spans="5:5" ht="15.75" customHeight="1">
      <c r="E996" s="114"/>
    </row>
    <row r="997" spans="5:5" ht="15.75" customHeight="1">
      <c r="E997" s="114"/>
    </row>
    <row r="998" spans="5:5" ht="15.75" customHeight="1">
      <c r="E998" s="114"/>
    </row>
    <row r="999" spans="5:5" ht="15.75" customHeight="1">
      <c r="E999" s="114"/>
    </row>
    <row r="1000" spans="5:5" ht="15.75" customHeight="1">
      <c r="E1000" s="114"/>
    </row>
  </sheetData>
  <mergeCells count="27">
    <mergeCell ref="A1:E1"/>
    <mergeCell ref="A2:E2"/>
    <mergeCell ref="G2:K2"/>
    <mergeCell ref="A3:B3"/>
    <mergeCell ref="A4:B4"/>
    <mergeCell ref="A5:B5"/>
    <mergeCell ref="A6:B6"/>
    <mergeCell ref="A29:B29"/>
    <mergeCell ref="A31:B31"/>
    <mergeCell ref="A32:B32"/>
    <mergeCell ref="A9:B9"/>
    <mergeCell ref="A11:B11"/>
    <mergeCell ref="A14:B14"/>
    <mergeCell ref="A16:B16"/>
    <mergeCell ref="A17:B17"/>
    <mergeCell ref="A24:B24"/>
    <mergeCell ref="A28:B28"/>
    <mergeCell ref="A33:B33"/>
    <mergeCell ref="G33:H33"/>
    <mergeCell ref="G35:H35"/>
    <mergeCell ref="A35:B35"/>
    <mergeCell ref="A36:B36"/>
    <mergeCell ref="A37:B37"/>
    <mergeCell ref="A39:B39"/>
    <mergeCell ref="A40:B40"/>
    <mergeCell ref="A41:B41"/>
    <mergeCell ref="A42:B42"/>
  </mergeCells>
  <pageMargins left="0.51181102362204722" right="0.31496062992125984" top="0.19685039370078741" bottom="0.19685039370078741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000"/>
  <sheetViews>
    <sheetView zoomScale="85" zoomScaleNormal="85" workbookViewId="0">
      <selection activeCell="AI51" sqref="AI51"/>
    </sheetView>
  </sheetViews>
  <sheetFormatPr defaultColWidth="14.42578125" defaultRowHeight="15" customHeight="1"/>
  <cols>
    <col min="1" max="1" width="8.7109375" style="183" customWidth="1"/>
    <col min="2" max="2" width="13.140625" style="183" customWidth="1"/>
    <col min="3" max="3" width="7.28515625" style="183" customWidth="1"/>
    <col min="4" max="4" width="6.7109375" style="183" customWidth="1"/>
    <col min="5" max="5" width="5" style="183" customWidth="1"/>
    <col min="6" max="6" width="6.140625" style="183" customWidth="1"/>
    <col min="7" max="7" width="5.28515625" style="183" customWidth="1"/>
    <col min="8" max="8" width="6.5703125" style="183" customWidth="1"/>
    <col min="9" max="9" width="4.85546875" style="183" customWidth="1"/>
    <col min="10" max="10" width="5.42578125" style="183" customWidth="1"/>
    <col min="11" max="11" width="7" style="183" customWidth="1"/>
    <col min="12" max="12" width="5.5703125" style="183" customWidth="1"/>
    <col min="13" max="13" width="5.85546875" style="183" customWidth="1"/>
    <col min="14" max="14" width="6.85546875" style="183" customWidth="1"/>
    <col min="15" max="15" width="5.7109375" style="183" customWidth="1"/>
    <col min="16" max="16" width="5.28515625" style="183" customWidth="1"/>
    <col min="17" max="18" width="5.7109375" style="183" customWidth="1"/>
    <col min="19" max="19" width="6.7109375" style="183" customWidth="1"/>
    <col min="20" max="21" width="5.85546875" style="183" customWidth="1"/>
    <col min="22" max="22" width="6" style="183" customWidth="1"/>
    <col min="23" max="23" width="8.85546875" style="183" bestFit="1" customWidth="1"/>
    <col min="24" max="24" width="4.5703125" style="183" customWidth="1"/>
    <col min="25" max="25" width="6.5703125" style="183" customWidth="1"/>
    <col min="26" max="27" width="6.42578125" style="183" customWidth="1"/>
    <col min="28" max="28" width="6.85546875" style="183" customWidth="1"/>
    <col min="29" max="29" width="7.140625" style="183" customWidth="1"/>
    <col min="30" max="30" width="6.7109375" style="183" customWidth="1"/>
    <col min="31" max="31" width="14.42578125" style="183"/>
    <col min="32" max="32" width="9.140625" style="183" customWidth="1"/>
    <col min="33" max="33" width="10.5703125" style="224" customWidth="1"/>
    <col min="34" max="34" width="8.5703125" style="183" customWidth="1"/>
    <col min="36" max="36" width="13.85546875" customWidth="1"/>
  </cols>
  <sheetData>
    <row r="1" spans="1:38">
      <c r="A1" s="263" t="s">
        <v>131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157"/>
      <c r="Y1" s="157"/>
      <c r="Z1" s="157"/>
      <c r="AA1" s="157"/>
      <c r="AB1" s="157"/>
      <c r="AC1" s="157"/>
      <c r="AD1" s="157"/>
      <c r="AE1" s="158"/>
      <c r="AF1" s="157"/>
      <c r="AG1" s="221"/>
      <c r="AH1" s="157"/>
      <c r="AJ1" s="119"/>
    </row>
    <row r="2" spans="1:38">
      <c r="A2" s="265" t="s">
        <v>132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157"/>
      <c r="Y2" s="157"/>
      <c r="Z2" s="157"/>
      <c r="AA2" s="157"/>
      <c r="AB2" s="157"/>
      <c r="AC2" s="157"/>
      <c r="AD2" s="157"/>
      <c r="AE2" s="158"/>
      <c r="AF2" s="157"/>
      <c r="AG2" s="221"/>
      <c r="AH2" s="157"/>
      <c r="AJ2" s="119"/>
    </row>
    <row r="3" spans="1:38">
      <c r="A3" s="159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159"/>
      <c r="Y3" s="159"/>
      <c r="Z3" s="159"/>
      <c r="AA3" s="159"/>
      <c r="AB3" s="159"/>
      <c r="AC3" s="159"/>
      <c r="AD3" s="159"/>
      <c r="AE3" s="160"/>
      <c r="AF3" s="161"/>
      <c r="AG3" s="222"/>
      <c r="AH3" s="162"/>
      <c r="AJ3" s="119"/>
    </row>
    <row r="4" spans="1:38" ht="118.5" customHeight="1">
      <c r="A4" s="163" t="s">
        <v>133</v>
      </c>
      <c r="B4" s="216" t="s">
        <v>134</v>
      </c>
      <c r="C4" s="216" t="s">
        <v>135</v>
      </c>
      <c r="D4" s="217" t="s">
        <v>136</v>
      </c>
      <c r="E4" s="216" t="s">
        <v>137</v>
      </c>
      <c r="F4" s="216" t="s">
        <v>138</v>
      </c>
      <c r="G4" s="216" t="s">
        <v>139</v>
      </c>
      <c r="H4" s="216" t="s">
        <v>140</v>
      </c>
      <c r="I4" s="216" t="s">
        <v>141</v>
      </c>
      <c r="J4" s="216" t="s">
        <v>142</v>
      </c>
      <c r="K4" s="216" t="s">
        <v>143</v>
      </c>
      <c r="L4" s="216" t="s">
        <v>144</v>
      </c>
      <c r="M4" s="216" t="s">
        <v>145</v>
      </c>
      <c r="N4" s="216" t="s">
        <v>146</v>
      </c>
      <c r="O4" s="216" t="s">
        <v>147</v>
      </c>
      <c r="P4" s="216" t="s">
        <v>148</v>
      </c>
      <c r="Q4" s="216" t="s">
        <v>149</v>
      </c>
      <c r="R4" s="216" t="s">
        <v>150</v>
      </c>
      <c r="S4" s="216" t="s">
        <v>151</v>
      </c>
      <c r="T4" s="216" t="s">
        <v>152</v>
      </c>
      <c r="U4" s="216" t="s">
        <v>153</v>
      </c>
      <c r="V4" s="216" t="s">
        <v>154</v>
      </c>
      <c r="W4" s="216" t="s">
        <v>155</v>
      </c>
      <c r="X4" s="216" t="s">
        <v>156</v>
      </c>
      <c r="Y4" s="216" t="s">
        <v>101</v>
      </c>
      <c r="Z4" s="216" t="s">
        <v>157</v>
      </c>
      <c r="AA4" s="216" t="s">
        <v>215</v>
      </c>
      <c r="AB4" s="216" t="s">
        <v>158</v>
      </c>
      <c r="AC4" s="216" t="s">
        <v>159</v>
      </c>
      <c r="AD4" s="216" t="s">
        <v>160</v>
      </c>
      <c r="AE4" s="218"/>
      <c r="AF4" s="216"/>
      <c r="AG4" s="223" t="s">
        <v>156</v>
      </c>
      <c r="AH4" s="216" t="s">
        <v>161</v>
      </c>
      <c r="AI4" s="219" t="s">
        <v>61</v>
      </c>
      <c r="AJ4" s="220" t="s">
        <v>162</v>
      </c>
      <c r="AK4" s="141" t="s">
        <v>163</v>
      </c>
    </row>
    <row r="5" spans="1:38">
      <c r="A5" s="201" t="s">
        <v>164</v>
      </c>
      <c r="B5" s="180"/>
      <c r="C5" s="166"/>
      <c r="D5" s="166"/>
      <c r="E5" s="166"/>
      <c r="F5" s="167"/>
      <c r="G5" s="166"/>
      <c r="H5" s="166"/>
      <c r="I5" s="166"/>
      <c r="J5" s="166"/>
      <c r="K5" s="166"/>
      <c r="L5" s="166"/>
      <c r="M5" s="166"/>
      <c r="N5" s="166"/>
      <c r="O5" s="166">
        <v>10</v>
      </c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8">
        <f>SUM(B5:AC5)</f>
        <v>10</v>
      </c>
      <c r="AE5" s="169">
        <f>AD5*19.25</f>
        <v>192.5</v>
      </c>
      <c r="AF5" s="170">
        <f>AD5</f>
        <v>10</v>
      </c>
      <c r="AG5" s="228">
        <v>14</v>
      </c>
      <c r="AH5" s="226"/>
      <c r="AI5" s="204">
        <f t="shared" ref="AI5:AI6" si="0">AE5+AH5</f>
        <v>192.5</v>
      </c>
      <c r="AJ5" s="142"/>
      <c r="AK5" s="143">
        <f t="shared" ref="AK5:AK31" si="1">SUM(B5:AC5)</f>
        <v>10</v>
      </c>
      <c r="AL5" t="b">
        <f>AH7=AG7*38.5</f>
        <v>1</v>
      </c>
    </row>
    <row r="6" spans="1:38">
      <c r="A6" s="201" t="s">
        <v>165</v>
      </c>
      <c r="B6" s="180"/>
      <c r="C6" s="166"/>
      <c r="D6" s="166">
        <v>30</v>
      </c>
      <c r="E6" s="166"/>
      <c r="F6" s="167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>
        <v>15</v>
      </c>
      <c r="AB6" s="166"/>
      <c r="AC6" s="166"/>
      <c r="AD6" s="168">
        <f t="shared" ref="AD6:AD48" si="2">SUM(B6:AC6)</f>
        <v>45</v>
      </c>
      <c r="AE6" s="169">
        <f t="shared" ref="AE6:AE48" si="3">AD6*19.25</f>
        <v>866.25</v>
      </c>
      <c r="AF6" s="170"/>
      <c r="AG6" s="225"/>
      <c r="AH6" s="227"/>
      <c r="AI6" s="204">
        <f t="shared" si="0"/>
        <v>866.25</v>
      </c>
      <c r="AJ6" s="144">
        <v>442.4</v>
      </c>
      <c r="AK6" s="143">
        <f t="shared" si="1"/>
        <v>45</v>
      </c>
    </row>
    <row r="7" spans="1:38" s="206" customFormat="1">
      <c r="A7" s="201" t="s">
        <v>166</v>
      </c>
      <c r="B7" s="180"/>
      <c r="C7" s="180"/>
      <c r="D7" s="180"/>
      <c r="E7" s="180"/>
      <c r="F7" s="202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>
        <v>9</v>
      </c>
      <c r="Y7" s="180"/>
      <c r="Z7" s="180"/>
      <c r="AA7" s="180"/>
      <c r="AB7" s="180"/>
      <c r="AC7" s="180"/>
      <c r="AD7" s="203">
        <f t="shared" si="2"/>
        <v>9</v>
      </c>
      <c r="AE7" s="185">
        <f t="shared" si="3"/>
        <v>173.25</v>
      </c>
      <c r="AF7" s="203"/>
      <c r="AG7" s="228">
        <v>14</v>
      </c>
      <c r="AH7" s="229">
        <f>AG7*38.5</f>
        <v>539</v>
      </c>
      <c r="AI7" s="204">
        <f>AE7+AH7</f>
        <v>712.25</v>
      </c>
      <c r="AJ7" s="205">
        <v>0</v>
      </c>
      <c r="AK7" s="143">
        <f t="shared" si="1"/>
        <v>9</v>
      </c>
    </row>
    <row r="8" spans="1:38">
      <c r="A8" s="201" t="s">
        <v>168</v>
      </c>
      <c r="B8" s="165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>
        <v>10</v>
      </c>
      <c r="S8" s="166"/>
      <c r="T8" s="166"/>
      <c r="U8" s="166"/>
      <c r="V8" s="166"/>
      <c r="W8" s="166">
        <v>10</v>
      </c>
      <c r="X8" s="166"/>
      <c r="Y8" s="166"/>
      <c r="Z8" s="166"/>
      <c r="AA8" s="166"/>
      <c r="AB8" s="166"/>
      <c r="AC8" s="166"/>
      <c r="AD8" s="168">
        <f t="shared" si="2"/>
        <v>20</v>
      </c>
      <c r="AE8" s="169">
        <f t="shared" si="3"/>
        <v>385</v>
      </c>
      <c r="AF8" s="170"/>
      <c r="AG8" s="228"/>
      <c r="AH8" s="229"/>
      <c r="AI8" s="204">
        <f t="shared" ref="AI8:AI48" si="4">AE8+AH8</f>
        <v>385</v>
      </c>
      <c r="AJ8" s="145">
        <v>0</v>
      </c>
      <c r="AK8" s="143">
        <f t="shared" si="1"/>
        <v>20</v>
      </c>
    </row>
    <row r="9" spans="1:38">
      <c r="A9" s="201" t="s">
        <v>169</v>
      </c>
      <c r="B9" s="165"/>
      <c r="C9" s="166"/>
      <c r="D9" s="166">
        <v>30</v>
      </c>
      <c r="E9" s="166"/>
      <c r="F9" s="166"/>
      <c r="G9" s="166">
        <v>23</v>
      </c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8">
        <f t="shared" si="2"/>
        <v>53</v>
      </c>
      <c r="AE9" s="169">
        <f t="shared" si="3"/>
        <v>1020.25</v>
      </c>
      <c r="AF9" s="170"/>
      <c r="AG9" s="228"/>
      <c r="AH9" s="229"/>
      <c r="AI9" s="204">
        <f t="shared" si="4"/>
        <v>1020.25</v>
      </c>
      <c r="AJ9" s="145">
        <v>0</v>
      </c>
      <c r="AK9" s="143">
        <f t="shared" si="1"/>
        <v>53</v>
      </c>
    </row>
    <row r="10" spans="1:38">
      <c r="A10" s="164" t="s">
        <v>170</v>
      </c>
      <c r="B10" s="180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8">
        <f t="shared" si="2"/>
        <v>0</v>
      </c>
      <c r="AE10" s="169">
        <f t="shared" si="3"/>
        <v>0</v>
      </c>
      <c r="AF10" s="170"/>
      <c r="AG10" s="228">
        <v>12</v>
      </c>
      <c r="AH10" s="229">
        <f t="shared" ref="AH10:AH48" si="5">AG10*38.5</f>
        <v>462</v>
      </c>
      <c r="AI10" s="204">
        <f t="shared" si="4"/>
        <v>462</v>
      </c>
      <c r="AJ10" s="145">
        <v>0</v>
      </c>
      <c r="AK10" s="147">
        <f t="shared" si="1"/>
        <v>0</v>
      </c>
    </row>
    <row r="11" spans="1:38">
      <c r="A11" s="207" t="s">
        <v>171</v>
      </c>
      <c r="B11" s="179"/>
      <c r="C11" s="173"/>
      <c r="D11" s="173"/>
      <c r="E11" s="173"/>
      <c r="F11" s="166"/>
      <c r="G11" s="173"/>
      <c r="H11" s="173"/>
      <c r="I11" s="173"/>
      <c r="J11" s="173">
        <v>30</v>
      </c>
      <c r="K11" s="173"/>
      <c r="L11" s="173"/>
      <c r="M11" s="173"/>
      <c r="N11" s="173"/>
      <c r="O11" s="173"/>
      <c r="P11" s="166"/>
      <c r="Q11" s="173"/>
      <c r="R11" s="173"/>
      <c r="S11" s="173"/>
      <c r="T11" s="173"/>
      <c r="U11" s="173"/>
      <c r="V11" s="173"/>
      <c r="W11" s="173"/>
      <c r="X11" s="174"/>
      <c r="Y11" s="174">
        <v>10</v>
      </c>
      <c r="Z11" s="174"/>
      <c r="AA11" s="174"/>
      <c r="AB11" s="174"/>
      <c r="AC11" s="174"/>
      <c r="AD11" s="168">
        <f t="shared" si="2"/>
        <v>40</v>
      </c>
      <c r="AE11" s="169">
        <f t="shared" si="3"/>
        <v>770</v>
      </c>
      <c r="AF11" s="170"/>
      <c r="AG11" s="228">
        <v>15</v>
      </c>
      <c r="AH11" s="229">
        <f t="shared" si="5"/>
        <v>577.5</v>
      </c>
      <c r="AI11" s="204">
        <f t="shared" si="4"/>
        <v>1347.5</v>
      </c>
      <c r="AJ11" s="145">
        <v>0</v>
      </c>
      <c r="AK11" s="143">
        <f t="shared" si="1"/>
        <v>40</v>
      </c>
    </row>
    <row r="12" spans="1:38">
      <c r="A12" s="207" t="s">
        <v>172</v>
      </c>
      <c r="B12" s="172"/>
      <c r="C12" s="173"/>
      <c r="D12" s="173"/>
      <c r="E12" s="173"/>
      <c r="F12" s="166"/>
      <c r="G12" s="173"/>
      <c r="H12" s="173"/>
      <c r="I12" s="173"/>
      <c r="J12" s="173"/>
      <c r="K12" s="173"/>
      <c r="L12" s="166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10</v>
      </c>
      <c r="X12" s="166"/>
      <c r="Y12" s="166"/>
      <c r="Z12" s="166"/>
      <c r="AA12" s="166"/>
      <c r="AB12" s="166"/>
      <c r="AC12" s="166"/>
      <c r="AD12" s="168">
        <f t="shared" si="2"/>
        <v>10</v>
      </c>
      <c r="AE12" s="169">
        <f t="shared" si="3"/>
        <v>192.5</v>
      </c>
      <c r="AF12" s="170"/>
      <c r="AG12" s="228"/>
      <c r="AH12" s="229"/>
      <c r="AI12" s="204">
        <f t="shared" si="4"/>
        <v>192.5</v>
      </c>
      <c r="AJ12" s="145">
        <v>0</v>
      </c>
      <c r="AK12" s="143">
        <f t="shared" si="1"/>
        <v>10</v>
      </c>
    </row>
    <row r="13" spans="1:38">
      <c r="A13" s="171" t="s">
        <v>173</v>
      </c>
      <c r="B13" s="179"/>
      <c r="C13" s="173"/>
      <c r="D13" s="173"/>
      <c r="E13" s="173"/>
      <c r="F13" s="166"/>
      <c r="G13" s="173"/>
      <c r="H13" s="173"/>
      <c r="I13" s="173"/>
      <c r="J13" s="173"/>
      <c r="K13" s="173"/>
      <c r="L13" s="166"/>
      <c r="M13" s="173"/>
      <c r="N13" s="173"/>
      <c r="O13" s="173"/>
      <c r="P13" s="173"/>
      <c r="Q13" s="173"/>
      <c r="R13" s="173"/>
      <c r="S13" s="173"/>
      <c r="T13" s="173">
        <v>10</v>
      </c>
      <c r="U13" s="173"/>
      <c r="V13" s="173"/>
      <c r="W13" s="173"/>
      <c r="X13" s="166"/>
      <c r="Y13" s="166"/>
      <c r="Z13" s="166"/>
      <c r="AA13" s="166"/>
      <c r="AB13" s="166"/>
      <c r="AC13" s="166"/>
      <c r="AD13" s="168">
        <f t="shared" si="2"/>
        <v>10</v>
      </c>
      <c r="AE13" s="169">
        <f t="shared" si="3"/>
        <v>192.5</v>
      </c>
      <c r="AF13" s="170"/>
      <c r="AG13" s="228"/>
      <c r="AH13" s="229"/>
      <c r="AI13" s="204">
        <f t="shared" si="4"/>
        <v>192.5</v>
      </c>
      <c r="AJ13" s="145">
        <v>0</v>
      </c>
      <c r="AK13" s="143">
        <f t="shared" si="1"/>
        <v>10</v>
      </c>
    </row>
    <row r="14" spans="1:38">
      <c r="A14" s="207" t="s">
        <v>174</v>
      </c>
      <c r="B14" s="172"/>
      <c r="C14" s="173"/>
      <c r="D14" s="173"/>
      <c r="E14" s="166"/>
      <c r="F14" s="173"/>
      <c r="G14" s="166"/>
      <c r="H14" s="166"/>
      <c r="I14" s="166"/>
      <c r="J14" s="166"/>
      <c r="K14" s="166"/>
      <c r="L14" s="166"/>
      <c r="M14" s="173"/>
      <c r="N14" s="173"/>
      <c r="O14" s="173"/>
      <c r="P14" s="173">
        <v>10</v>
      </c>
      <c r="Q14" s="173"/>
      <c r="R14" s="173"/>
      <c r="S14" s="173"/>
      <c r="T14" s="166"/>
      <c r="U14" s="166"/>
      <c r="V14" s="166"/>
      <c r="W14" s="166"/>
      <c r="X14" s="174">
        <v>9</v>
      </c>
      <c r="Y14" s="174"/>
      <c r="Z14" s="174"/>
      <c r="AA14" s="174"/>
      <c r="AB14" s="174"/>
      <c r="AC14" s="174"/>
      <c r="AD14" s="168">
        <f t="shared" si="2"/>
        <v>19</v>
      </c>
      <c r="AE14" s="169">
        <f t="shared" si="3"/>
        <v>365.75</v>
      </c>
      <c r="AF14" s="170"/>
      <c r="AG14" s="228">
        <v>18</v>
      </c>
      <c r="AH14" s="229">
        <f t="shared" si="5"/>
        <v>693</v>
      </c>
      <c r="AI14" s="204">
        <f t="shared" si="4"/>
        <v>1058.75</v>
      </c>
      <c r="AJ14" s="145">
        <v>0</v>
      </c>
      <c r="AK14" s="143">
        <f t="shared" si="1"/>
        <v>19</v>
      </c>
    </row>
    <row r="15" spans="1:38" ht="15" customHeight="1">
      <c r="A15" s="207" t="s">
        <v>175</v>
      </c>
      <c r="B15" s="172"/>
      <c r="C15" s="173"/>
      <c r="D15" s="173"/>
      <c r="E15" s="166"/>
      <c r="F15" s="173"/>
      <c r="G15" s="166"/>
      <c r="H15" s="166"/>
      <c r="I15" s="166"/>
      <c r="J15" s="166"/>
      <c r="K15" s="166"/>
      <c r="L15" s="166"/>
      <c r="M15" s="173"/>
      <c r="N15" s="173"/>
      <c r="O15" s="173"/>
      <c r="P15" s="173"/>
      <c r="Q15" s="173"/>
      <c r="R15" s="173"/>
      <c r="S15" s="166"/>
      <c r="T15" s="166"/>
      <c r="U15" s="166"/>
      <c r="V15" s="166"/>
      <c r="W15" s="166"/>
      <c r="X15" s="174"/>
      <c r="Y15" s="174"/>
      <c r="Z15" s="174"/>
      <c r="AA15" s="174"/>
      <c r="AB15" s="174"/>
      <c r="AC15" s="174"/>
      <c r="AD15" s="168">
        <f t="shared" si="2"/>
        <v>0</v>
      </c>
      <c r="AE15" s="169">
        <f t="shared" si="3"/>
        <v>0</v>
      </c>
      <c r="AF15" s="170"/>
      <c r="AG15" s="228"/>
      <c r="AH15" s="229"/>
      <c r="AI15" s="204">
        <f t="shared" si="4"/>
        <v>0</v>
      </c>
      <c r="AJ15" s="145" t="s">
        <v>176</v>
      </c>
      <c r="AK15" s="147">
        <f t="shared" si="1"/>
        <v>0</v>
      </c>
    </row>
    <row r="16" spans="1:38" ht="15" customHeight="1">
      <c r="A16" s="208" t="s">
        <v>177</v>
      </c>
      <c r="B16" s="172"/>
      <c r="C16" s="173"/>
      <c r="D16" s="173"/>
      <c r="E16" s="173"/>
      <c r="F16" s="173"/>
      <c r="G16" s="173"/>
      <c r="H16" s="173"/>
      <c r="I16" s="173"/>
      <c r="J16" s="173"/>
      <c r="K16" s="173"/>
      <c r="L16" s="166">
        <v>15</v>
      </c>
      <c r="M16" s="173"/>
      <c r="N16" s="173"/>
      <c r="O16" s="173"/>
      <c r="P16" s="173"/>
      <c r="Q16" s="173"/>
      <c r="R16" s="166"/>
      <c r="S16" s="166">
        <v>15</v>
      </c>
      <c r="T16" s="166"/>
      <c r="U16" s="166"/>
      <c r="V16" s="166"/>
      <c r="W16" s="166"/>
      <c r="X16" s="173"/>
      <c r="Y16" s="173"/>
      <c r="Z16" s="173"/>
      <c r="AA16" s="173"/>
      <c r="AB16" s="173"/>
      <c r="AC16" s="173"/>
      <c r="AD16" s="168">
        <f t="shared" si="2"/>
        <v>30</v>
      </c>
      <c r="AE16" s="169">
        <f t="shared" si="3"/>
        <v>577.5</v>
      </c>
      <c r="AF16" s="170"/>
      <c r="AG16" s="228"/>
      <c r="AH16" s="229"/>
      <c r="AI16" s="204">
        <f t="shared" si="4"/>
        <v>577.5</v>
      </c>
      <c r="AJ16" s="145">
        <v>0</v>
      </c>
      <c r="AK16" s="148">
        <f t="shared" si="1"/>
        <v>30</v>
      </c>
      <c r="AL16" t="s">
        <v>178</v>
      </c>
    </row>
    <row r="17" spans="1:39" ht="15" customHeight="1">
      <c r="A17" s="207" t="s">
        <v>179</v>
      </c>
      <c r="B17" s="172"/>
      <c r="C17" s="173"/>
      <c r="D17" s="173"/>
      <c r="E17" s="173"/>
      <c r="F17" s="166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66"/>
      <c r="S17" s="166"/>
      <c r="T17" s="166"/>
      <c r="U17" s="166"/>
      <c r="V17" s="166"/>
      <c r="W17" s="166"/>
      <c r="X17" s="173"/>
      <c r="Y17" s="173"/>
      <c r="Z17" s="173"/>
      <c r="AA17" s="173"/>
      <c r="AB17" s="173"/>
      <c r="AC17" s="173"/>
      <c r="AD17" s="168">
        <f t="shared" si="2"/>
        <v>0</v>
      </c>
      <c r="AE17" s="169">
        <f t="shared" si="3"/>
        <v>0</v>
      </c>
      <c r="AF17" s="170"/>
      <c r="AG17" s="228"/>
      <c r="AH17" s="229"/>
      <c r="AI17" s="204">
        <f t="shared" si="4"/>
        <v>0</v>
      </c>
      <c r="AJ17" s="145" t="s">
        <v>176</v>
      </c>
      <c r="AK17" s="147">
        <f t="shared" si="1"/>
        <v>0</v>
      </c>
    </row>
    <row r="18" spans="1:39" ht="15" customHeight="1">
      <c r="A18" s="171" t="s">
        <v>180</v>
      </c>
      <c r="B18" s="172"/>
      <c r="C18" s="173"/>
      <c r="D18" s="173"/>
      <c r="E18" s="173"/>
      <c r="F18" s="166"/>
      <c r="G18" s="173"/>
      <c r="H18" s="173"/>
      <c r="I18" s="173"/>
      <c r="J18" s="173"/>
      <c r="K18" s="173"/>
      <c r="L18" s="166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66"/>
      <c r="Y18" s="166"/>
      <c r="Z18" s="166"/>
      <c r="AA18" s="166"/>
      <c r="AB18" s="166"/>
      <c r="AC18" s="166"/>
      <c r="AD18" s="168">
        <f t="shared" si="2"/>
        <v>0</v>
      </c>
      <c r="AE18" s="169">
        <f t="shared" si="3"/>
        <v>0</v>
      </c>
      <c r="AF18" s="170"/>
      <c r="AG18" s="228">
        <v>11</v>
      </c>
      <c r="AH18" s="229">
        <f t="shared" si="5"/>
        <v>423.5</v>
      </c>
      <c r="AI18" s="204">
        <f t="shared" si="4"/>
        <v>423.5</v>
      </c>
      <c r="AJ18" s="145">
        <v>0</v>
      </c>
      <c r="AK18" s="147">
        <f t="shared" si="1"/>
        <v>0</v>
      </c>
    </row>
    <row r="19" spans="1:39" ht="15" customHeight="1">
      <c r="A19" s="207" t="s">
        <v>181</v>
      </c>
      <c r="B19" s="172"/>
      <c r="C19" s="173"/>
      <c r="D19" s="173"/>
      <c r="E19" s="173"/>
      <c r="F19" s="173"/>
      <c r="G19" s="173"/>
      <c r="H19" s="173"/>
      <c r="I19" s="173"/>
      <c r="J19" s="173"/>
      <c r="K19" s="173"/>
      <c r="L19" s="166">
        <v>15</v>
      </c>
      <c r="M19" s="173"/>
      <c r="N19" s="173"/>
      <c r="O19" s="173"/>
      <c r="P19" s="173"/>
      <c r="Q19" s="173"/>
      <c r="R19" s="173"/>
      <c r="S19" s="173"/>
      <c r="T19" s="166"/>
      <c r="U19" s="173"/>
      <c r="V19" s="173"/>
      <c r="W19" s="173"/>
      <c r="X19" s="174"/>
      <c r="Y19" s="174"/>
      <c r="Z19" s="174"/>
      <c r="AA19" s="174"/>
      <c r="AB19" s="174"/>
      <c r="AC19" s="174"/>
      <c r="AD19" s="168">
        <f t="shared" si="2"/>
        <v>15</v>
      </c>
      <c r="AE19" s="169">
        <f t="shared" si="3"/>
        <v>288.75</v>
      </c>
      <c r="AF19" s="170"/>
      <c r="AG19" s="228"/>
      <c r="AH19" s="229">
        <f t="shared" si="5"/>
        <v>0</v>
      </c>
      <c r="AI19" s="204">
        <f t="shared" si="4"/>
        <v>288.75</v>
      </c>
      <c r="AJ19" s="145">
        <v>0</v>
      </c>
      <c r="AK19" s="143">
        <f t="shared" si="1"/>
        <v>15</v>
      </c>
    </row>
    <row r="20" spans="1:39" s="206" customFormat="1" ht="15" customHeight="1">
      <c r="A20" s="207" t="s">
        <v>182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>
        <v>15</v>
      </c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209"/>
      <c r="Y20" s="209"/>
      <c r="Z20" s="209"/>
      <c r="AB20" s="209"/>
      <c r="AC20" s="209"/>
      <c r="AD20" s="203">
        <f t="shared" si="2"/>
        <v>15</v>
      </c>
      <c r="AE20" s="185">
        <f t="shared" si="3"/>
        <v>288.75</v>
      </c>
      <c r="AF20" s="203"/>
      <c r="AG20" s="228"/>
      <c r="AH20" s="229">
        <f t="shared" si="5"/>
        <v>0</v>
      </c>
      <c r="AI20" s="204">
        <f t="shared" si="4"/>
        <v>288.75</v>
      </c>
      <c r="AJ20" s="205">
        <v>0</v>
      </c>
      <c r="AK20" s="143">
        <f t="shared" si="1"/>
        <v>15</v>
      </c>
    </row>
    <row r="21" spans="1:39" ht="15.75" customHeight="1">
      <c r="A21" s="207" t="s">
        <v>183</v>
      </c>
      <c r="B21" s="172"/>
      <c r="C21" s="173"/>
      <c r="D21" s="173"/>
      <c r="E21" s="173"/>
      <c r="F21" s="173"/>
      <c r="G21" s="173"/>
      <c r="H21" s="173"/>
      <c r="I21" s="173"/>
      <c r="J21" s="173"/>
      <c r="K21" s="173"/>
      <c r="L21" s="166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4"/>
      <c r="Y21" s="174"/>
      <c r="Z21" s="174"/>
      <c r="AA21" s="209">
        <v>15</v>
      </c>
      <c r="AB21" s="174">
        <v>15</v>
      </c>
      <c r="AC21" s="174"/>
      <c r="AD21" s="168">
        <f t="shared" si="2"/>
        <v>30</v>
      </c>
      <c r="AE21" s="169">
        <f t="shared" si="3"/>
        <v>577.5</v>
      </c>
      <c r="AF21" s="170"/>
      <c r="AG21" s="228"/>
      <c r="AH21" s="229">
        <f t="shared" si="5"/>
        <v>0</v>
      </c>
      <c r="AI21" s="204">
        <f t="shared" si="4"/>
        <v>577.5</v>
      </c>
      <c r="AJ21" s="145">
        <v>0</v>
      </c>
      <c r="AK21" s="143">
        <f t="shared" si="1"/>
        <v>30</v>
      </c>
    </row>
    <row r="22" spans="1:39" ht="15.75" customHeight="1">
      <c r="A22" s="201" t="s">
        <v>184</v>
      </c>
      <c r="B22" s="172"/>
      <c r="C22" s="173"/>
      <c r="D22" s="173"/>
      <c r="E22" s="173"/>
      <c r="F22" s="173"/>
      <c r="G22" s="173"/>
      <c r="H22" s="173"/>
      <c r="I22" s="173"/>
      <c r="J22" s="173"/>
      <c r="K22" s="173"/>
      <c r="L22" s="166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66"/>
      <c r="Y22" s="166"/>
      <c r="Z22" s="166"/>
      <c r="AA22" s="166"/>
      <c r="AB22" s="166"/>
      <c r="AC22" s="166"/>
      <c r="AD22" s="168">
        <f t="shared" si="2"/>
        <v>0</v>
      </c>
      <c r="AE22" s="169">
        <f t="shared" si="3"/>
        <v>0</v>
      </c>
      <c r="AF22" s="170"/>
      <c r="AG22" s="228"/>
      <c r="AH22" s="229">
        <f t="shared" si="5"/>
        <v>0</v>
      </c>
      <c r="AI22" s="204">
        <f t="shared" si="4"/>
        <v>0</v>
      </c>
      <c r="AJ22" s="145" t="s">
        <v>176</v>
      </c>
      <c r="AK22" s="147">
        <f t="shared" si="1"/>
        <v>0</v>
      </c>
    </row>
    <row r="23" spans="1:39" ht="15.75" customHeight="1">
      <c r="A23" s="201" t="s">
        <v>185</v>
      </c>
      <c r="B23" s="172"/>
      <c r="C23" s="173"/>
      <c r="D23" s="173"/>
      <c r="E23" s="173"/>
      <c r="F23" s="173"/>
      <c r="G23" s="173"/>
      <c r="H23" s="173"/>
      <c r="I23" s="173"/>
      <c r="J23" s="173"/>
      <c r="K23" s="173"/>
      <c r="L23" s="166">
        <v>15</v>
      </c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4">
        <v>9</v>
      </c>
      <c r="Y23" s="174"/>
      <c r="Z23" s="166"/>
      <c r="AA23" s="166"/>
      <c r="AB23" s="166"/>
      <c r="AC23" s="175"/>
      <c r="AD23" s="168">
        <f t="shared" si="2"/>
        <v>24</v>
      </c>
      <c r="AE23" s="169">
        <f t="shared" si="3"/>
        <v>462</v>
      </c>
      <c r="AF23" s="170"/>
      <c r="AG23" s="228">
        <v>18</v>
      </c>
      <c r="AH23" s="229">
        <f t="shared" si="5"/>
        <v>693</v>
      </c>
      <c r="AI23" s="204">
        <f t="shared" si="4"/>
        <v>1155</v>
      </c>
      <c r="AJ23" s="145">
        <v>0</v>
      </c>
      <c r="AK23" s="143">
        <f t="shared" si="1"/>
        <v>24</v>
      </c>
    </row>
    <row r="24" spans="1:39" ht="15.75" customHeight="1">
      <c r="A24" s="201" t="s">
        <v>186</v>
      </c>
      <c r="B24" s="172"/>
      <c r="C24" s="173"/>
      <c r="D24" s="173"/>
      <c r="E24" s="173"/>
      <c r="F24" s="173"/>
      <c r="G24" s="173"/>
      <c r="H24" s="173">
        <v>10</v>
      </c>
      <c r="I24" s="173"/>
      <c r="J24" s="173"/>
      <c r="K24" s="173"/>
      <c r="L24" s="166"/>
      <c r="M24" s="173">
        <v>15</v>
      </c>
      <c r="N24" s="173"/>
      <c r="O24" s="173"/>
      <c r="P24" s="173"/>
      <c r="Q24" s="166"/>
      <c r="R24" s="173"/>
      <c r="S24" s="173"/>
      <c r="T24" s="173"/>
      <c r="U24" s="173"/>
      <c r="V24" s="173"/>
      <c r="W24" s="173"/>
      <c r="X24" s="166"/>
      <c r="Y24" s="166"/>
      <c r="Z24" s="166"/>
      <c r="AA24" s="166"/>
      <c r="AB24" s="166"/>
      <c r="AC24" s="166"/>
      <c r="AD24" s="168">
        <f t="shared" si="2"/>
        <v>25</v>
      </c>
      <c r="AE24" s="169">
        <f t="shared" si="3"/>
        <v>481.25</v>
      </c>
      <c r="AF24" s="170"/>
      <c r="AG24" s="228"/>
      <c r="AH24" s="229">
        <f t="shared" si="5"/>
        <v>0</v>
      </c>
      <c r="AI24" s="204">
        <f t="shared" si="4"/>
        <v>481.25</v>
      </c>
      <c r="AJ24" s="145" t="s">
        <v>187</v>
      </c>
      <c r="AK24" s="143">
        <f t="shared" si="1"/>
        <v>25</v>
      </c>
    </row>
    <row r="25" spans="1:39" ht="15.75" customHeight="1">
      <c r="A25" s="201" t="s">
        <v>188</v>
      </c>
      <c r="B25" s="172"/>
      <c r="C25" s="173"/>
      <c r="D25" s="173"/>
      <c r="E25" s="173"/>
      <c r="F25" s="173"/>
      <c r="G25" s="173"/>
      <c r="H25" s="173"/>
      <c r="I25" s="173"/>
      <c r="J25" s="173"/>
      <c r="K25" s="173"/>
      <c r="L25" s="166"/>
      <c r="M25" s="173"/>
      <c r="N25" s="173">
        <v>15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66">
        <v>9</v>
      </c>
      <c r="Y25" s="166"/>
      <c r="Z25" s="166"/>
      <c r="AA25" s="166"/>
      <c r="AB25" s="166"/>
      <c r="AC25" s="166"/>
      <c r="AD25" s="168">
        <f t="shared" si="2"/>
        <v>24</v>
      </c>
      <c r="AE25" s="169">
        <f t="shared" si="3"/>
        <v>462</v>
      </c>
      <c r="AF25" s="170"/>
      <c r="AG25" s="228">
        <v>18</v>
      </c>
      <c r="AH25" s="229">
        <f t="shared" si="5"/>
        <v>693</v>
      </c>
      <c r="AI25" s="204">
        <f t="shared" si="4"/>
        <v>1155</v>
      </c>
      <c r="AJ25" s="145">
        <v>0</v>
      </c>
      <c r="AK25" s="143">
        <f t="shared" si="1"/>
        <v>24</v>
      </c>
    </row>
    <row r="26" spans="1:39" ht="15.75" customHeight="1">
      <c r="A26" s="201" t="s">
        <v>189</v>
      </c>
      <c r="B26" s="172"/>
      <c r="C26" s="173"/>
      <c r="D26" s="173"/>
      <c r="E26" s="173"/>
      <c r="F26" s="173"/>
      <c r="G26" s="173"/>
      <c r="H26" s="173"/>
      <c r="I26" s="173"/>
      <c r="J26" s="173"/>
      <c r="K26" s="173"/>
      <c r="L26" s="166"/>
      <c r="M26" s="173"/>
      <c r="N26" s="173"/>
      <c r="O26" s="173"/>
      <c r="P26" s="173"/>
      <c r="Q26" s="173"/>
      <c r="R26" s="173"/>
      <c r="S26" s="173"/>
      <c r="T26" s="173"/>
      <c r="U26" s="173"/>
      <c r="V26" s="166"/>
      <c r="W26" s="173"/>
      <c r="X26" s="166"/>
      <c r="Y26" s="166"/>
      <c r="Z26" s="166"/>
      <c r="AA26" s="166"/>
      <c r="AB26" s="166"/>
      <c r="AC26" s="166"/>
      <c r="AD26" s="168">
        <f t="shared" si="2"/>
        <v>0</v>
      </c>
      <c r="AE26" s="169">
        <f t="shared" si="3"/>
        <v>0</v>
      </c>
      <c r="AF26" s="170"/>
      <c r="AG26" s="228"/>
      <c r="AH26" s="229">
        <f t="shared" si="5"/>
        <v>0</v>
      </c>
      <c r="AI26" s="204">
        <f t="shared" si="4"/>
        <v>0</v>
      </c>
      <c r="AJ26" s="145" t="s">
        <v>176</v>
      </c>
      <c r="AK26" s="147">
        <f t="shared" si="1"/>
        <v>0</v>
      </c>
    </row>
    <row r="27" spans="1:39" ht="15.75" customHeight="1">
      <c r="A27" s="201" t="s">
        <v>190</v>
      </c>
      <c r="B27" s="172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66"/>
      <c r="Y27" s="166"/>
      <c r="Z27" s="166"/>
      <c r="AA27" s="166"/>
      <c r="AB27" s="166"/>
      <c r="AC27" s="166"/>
      <c r="AD27" s="168">
        <f t="shared" si="2"/>
        <v>0</v>
      </c>
      <c r="AE27" s="169">
        <f t="shared" si="3"/>
        <v>0</v>
      </c>
      <c r="AF27" s="170"/>
      <c r="AG27" s="228">
        <v>10</v>
      </c>
      <c r="AH27" s="229">
        <f t="shared" si="5"/>
        <v>385</v>
      </c>
      <c r="AI27" s="204">
        <f t="shared" si="4"/>
        <v>385</v>
      </c>
      <c r="AJ27" s="145">
        <v>0</v>
      </c>
      <c r="AK27" s="147">
        <f t="shared" si="1"/>
        <v>0</v>
      </c>
    </row>
    <row r="28" spans="1:39" ht="15.75" customHeight="1">
      <c r="A28" s="201" t="s">
        <v>191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8">
        <v>15</v>
      </c>
      <c r="M28" s="177"/>
      <c r="N28" s="177"/>
      <c r="O28" s="177"/>
      <c r="P28" s="177"/>
      <c r="Q28" s="177"/>
      <c r="R28" s="177"/>
      <c r="S28" s="177"/>
      <c r="T28" s="177"/>
      <c r="U28" s="177"/>
      <c r="V28" s="178"/>
      <c r="W28" s="177"/>
      <c r="X28" s="166"/>
      <c r="Y28" s="178"/>
      <c r="Z28" s="178"/>
      <c r="AA28" s="178"/>
      <c r="AB28" s="178"/>
      <c r="AC28" s="178"/>
      <c r="AD28" s="168">
        <f t="shared" si="2"/>
        <v>15</v>
      </c>
      <c r="AE28" s="169">
        <f t="shared" si="3"/>
        <v>288.75</v>
      </c>
      <c r="AF28" s="170"/>
      <c r="AG28" s="228"/>
      <c r="AH28" s="229"/>
      <c r="AI28" s="204">
        <f t="shared" si="4"/>
        <v>288.75</v>
      </c>
      <c r="AJ28" s="149"/>
      <c r="AK28" s="146">
        <f t="shared" si="1"/>
        <v>15</v>
      </c>
      <c r="AL28" s="150"/>
      <c r="AM28" s="150"/>
    </row>
    <row r="29" spans="1:39" ht="15.75" customHeight="1">
      <c r="A29" s="201" t="s">
        <v>192</v>
      </c>
      <c r="B29" s="172"/>
      <c r="C29" s="173"/>
      <c r="D29" s="173"/>
      <c r="E29" s="173"/>
      <c r="F29" s="173"/>
      <c r="G29" s="173"/>
      <c r="H29" s="173"/>
      <c r="I29" s="173"/>
      <c r="J29" s="173"/>
      <c r="K29" s="173"/>
      <c r="L29" s="166"/>
      <c r="M29" s="173"/>
      <c r="N29" s="173"/>
      <c r="O29" s="173">
        <v>10</v>
      </c>
      <c r="P29" s="166"/>
      <c r="Q29" s="173">
        <v>10</v>
      </c>
      <c r="R29" s="173"/>
      <c r="S29" s="173"/>
      <c r="T29" s="173"/>
      <c r="U29" s="173">
        <v>35</v>
      </c>
      <c r="V29" s="173"/>
      <c r="W29" s="173"/>
      <c r="X29" s="166"/>
      <c r="Y29" s="166"/>
      <c r="Z29" s="166"/>
      <c r="AA29" s="166"/>
      <c r="AB29" s="166"/>
      <c r="AC29" s="166"/>
      <c r="AD29" s="168">
        <f t="shared" si="2"/>
        <v>55</v>
      </c>
      <c r="AE29" s="169">
        <f t="shared" si="3"/>
        <v>1058.75</v>
      </c>
      <c r="AF29" s="170"/>
      <c r="AG29" s="228"/>
      <c r="AH29" s="229"/>
      <c r="AI29" s="204">
        <f t="shared" si="4"/>
        <v>1058.75</v>
      </c>
      <c r="AJ29" s="151">
        <v>3539.2</v>
      </c>
      <c r="AK29" s="143">
        <f t="shared" si="1"/>
        <v>55</v>
      </c>
    </row>
    <row r="30" spans="1:39" ht="15.75" customHeight="1">
      <c r="A30" s="201" t="s">
        <v>193</v>
      </c>
      <c r="B30" s="172"/>
      <c r="C30" s="173"/>
      <c r="D30" s="173"/>
      <c r="E30" s="173"/>
      <c r="F30" s="173"/>
      <c r="G30" s="173"/>
      <c r="H30" s="173"/>
      <c r="I30" s="173">
        <v>10</v>
      </c>
      <c r="J30" s="173"/>
      <c r="K30" s="173"/>
      <c r="L30" s="166"/>
      <c r="M30" s="173"/>
      <c r="N30" s="173"/>
      <c r="O30" s="173"/>
      <c r="P30" s="173"/>
      <c r="Q30" s="173"/>
      <c r="R30" s="173"/>
      <c r="S30" s="173"/>
      <c r="T30" s="173">
        <v>10</v>
      </c>
      <c r="U30" s="173"/>
      <c r="V30" s="173"/>
      <c r="W30" s="173"/>
      <c r="X30" s="166"/>
      <c r="Y30" s="166"/>
      <c r="Z30" s="166"/>
      <c r="AA30" s="166"/>
      <c r="AB30" s="166"/>
      <c r="AC30" s="166"/>
      <c r="AD30" s="168">
        <f t="shared" si="2"/>
        <v>20</v>
      </c>
      <c r="AE30" s="169">
        <f t="shared" si="3"/>
        <v>385</v>
      </c>
      <c r="AF30" s="170"/>
      <c r="AG30" s="228"/>
      <c r="AH30" s="229"/>
      <c r="AI30" s="204">
        <f t="shared" si="4"/>
        <v>385</v>
      </c>
      <c r="AJ30" s="145"/>
      <c r="AK30" s="143">
        <f t="shared" si="1"/>
        <v>20</v>
      </c>
    </row>
    <row r="31" spans="1:39" ht="15.75" customHeight="1">
      <c r="A31" s="201" t="s">
        <v>194</v>
      </c>
      <c r="B31" s="172"/>
      <c r="C31" s="173"/>
      <c r="D31" s="173"/>
      <c r="E31" s="173">
        <v>40</v>
      </c>
      <c r="F31" s="173"/>
      <c r="G31" s="173"/>
      <c r="H31" s="173"/>
      <c r="I31" s="173"/>
      <c r="J31" s="173"/>
      <c r="K31" s="173"/>
      <c r="L31" s="166"/>
      <c r="M31" s="173"/>
      <c r="N31" s="173"/>
      <c r="O31" s="173"/>
      <c r="P31" s="173"/>
      <c r="Q31" s="173"/>
      <c r="R31" s="173"/>
      <c r="S31" s="173"/>
      <c r="T31" s="173">
        <v>10</v>
      </c>
      <c r="U31" s="173"/>
      <c r="V31" s="173"/>
      <c r="W31" s="173"/>
      <c r="X31" s="166"/>
      <c r="Y31" s="166"/>
      <c r="Z31" s="166"/>
      <c r="AA31" s="166"/>
      <c r="AB31" s="166"/>
      <c r="AC31" s="166"/>
      <c r="AD31" s="168">
        <f t="shared" si="2"/>
        <v>50</v>
      </c>
      <c r="AE31" s="169">
        <f t="shared" si="3"/>
        <v>962.5</v>
      </c>
      <c r="AF31" s="170"/>
      <c r="AG31" s="228"/>
      <c r="AH31" s="229"/>
      <c r="AI31" s="204">
        <f t="shared" si="4"/>
        <v>962.5</v>
      </c>
      <c r="AJ31" s="145"/>
      <c r="AK31" s="143">
        <f t="shared" si="1"/>
        <v>50</v>
      </c>
    </row>
    <row r="32" spans="1:39" ht="15.75" customHeight="1">
      <c r="A32" s="164" t="s">
        <v>195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66"/>
      <c r="Y32" s="166"/>
      <c r="Z32" s="166"/>
      <c r="AA32" s="166"/>
      <c r="AB32" s="166"/>
      <c r="AC32" s="166"/>
      <c r="AD32" s="168">
        <f t="shared" si="2"/>
        <v>0</v>
      </c>
      <c r="AE32" s="200">
        <f t="shared" si="3"/>
        <v>0</v>
      </c>
      <c r="AF32" s="168"/>
      <c r="AG32" s="225"/>
      <c r="AH32" s="229"/>
      <c r="AI32" s="204">
        <f t="shared" si="4"/>
        <v>0</v>
      </c>
      <c r="AJ32" s="119"/>
      <c r="AK32" s="152">
        <v>576.76</v>
      </c>
      <c r="AL32" s="152" t="s">
        <v>196</v>
      </c>
    </row>
    <row r="33" spans="1:39" ht="15.75" customHeight="1">
      <c r="A33" s="201" t="s">
        <v>197</v>
      </c>
      <c r="B33" s="172">
        <v>104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>
        <v>15</v>
      </c>
      <c r="N33" s="173"/>
      <c r="O33" s="173"/>
      <c r="P33" s="173"/>
      <c r="Q33" s="173"/>
      <c r="R33" s="166"/>
      <c r="S33" s="173"/>
      <c r="T33" s="173"/>
      <c r="U33" s="173"/>
      <c r="V33" s="173"/>
      <c r="W33" s="173"/>
      <c r="X33" s="166"/>
      <c r="Y33" s="166"/>
      <c r="Z33" s="166"/>
      <c r="AA33" s="166"/>
      <c r="AB33" s="166"/>
      <c r="AC33" s="166"/>
      <c r="AD33" s="168">
        <f t="shared" si="2"/>
        <v>119</v>
      </c>
      <c r="AE33" s="169">
        <f t="shared" si="3"/>
        <v>2290.75</v>
      </c>
      <c r="AF33" s="170"/>
      <c r="AG33" s="225"/>
      <c r="AH33" s="229"/>
      <c r="AI33" s="204">
        <f t="shared" si="4"/>
        <v>2290.75</v>
      </c>
      <c r="AJ33" s="119"/>
      <c r="AK33" s="143">
        <f t="shared" ref="AK33:AK49" si="6">SUM(B33:AC33)</f>
        <v>119</v>
      </c>
    </row>
    <row r="34" spans="1:39" ht="15.75" customHeight="1">
      <c r="A34" s="201" t="s">
        <v>198</v>
      </c>
      <c r="B34" s="181"/>
      <c r="C34" s="182"/>
      <c r="D34" s="182"/>
      <c r="E34" s="173"/>
      <c r="F34" s="173"/>
      <c r="G34" s="173"/>
      <c r="H34" s="173"/>
      <c r="I34" s="173"/>
      <c r="J34" s="173"/>
      <c r="K34" s="173"/>
      <c r="L34" s="166"/>
      <c r="M34" s="182"/>
      <c r="N34" s="182"/>
      <c r="O34" s="182"/>
      <c r="P34" s="173">
        <v>10</v>
      </c>
      <c r="Q34" s="182"/>
      <c r="R34" s="182"/>
      <c r="S34" s="182"/>
      <c r="T34" s="173"/>
      <c r="U34" s="173"/>
      <c r="V34" s="173"/>
      <c r="W34" s="182"/>
      <c r="X34" s="166"/>
      <c r="Y34" s="166"/>
      <c r="Z34" s="166"/>
      <c r="AA34" s="166"/>
      <c r="AB34" s="166"/>
      <c r="AC34" s="166"/>
      <c r="AD34" s="168">
        <f t="shared" si="2"/>
        <v>10</v>
      </c>
      <c r="AE34" s="169">
        <f t="shared" si="3"/>
        <v>192.5</v>
      </c>
      <c r="AF34" s="170"/>
      <c r="AG34" s="225"/>
      <c r="AH34" s="229"/>
      <c r="AI34" s="204">
        <f t="shared" si="4"/>
        <v>192.5</v>
      </c>
      <c r="AJ34" s="119"/>
      <c r="AK34" s="143">
        <f t="shared" si="6"/>
        <v>10</v>
      </c>
    </row>
    <row r="35" spans="1:39" ht="15.75" customHeight="1">
      <c r="A35" s="201" t="s">
        <v>199</v>
      </c>
      <c r="B35" s="181"/>
      <c r="C35" s="182"/>
      <c r="D35" s="182"/>
      <c r="E35" s="182"/>
      <c r="F35" s="173"/>
      <c r="G35" s="173"/>
      <c r="H35" s="182"/>
      <c r="I35" s="182"/>
      <c r="J35" s="182"/>
      <c r="K35" s="182"/>
      <c r="L35" s="173">
        <v>15</v>
      </c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73"/>
      <c r="X35" s="166"/>
      <c r="Y35" s="166"/>
      <c r="Z35" s="166"/>
      <c r="AA35" s="166"/>
      <c r="AB35" s="166"/>
      <c r="AC35" s="166"/>
      <c r="AD35" s="168">
        <f t="shared" si="2"/>
        <v>15</v>
      </c>
      <c r="AE35" s="169">
        <f t="shared" si="3"/>
        <v>288.75</v>
      </c>
      <c r="AF35" s="170"/>
      <c r="AG35" s="225"/>
      <c r="AH35" s="229"/>
      <c r="AI35" s="204">
        <f t="shared" si="4"/>
        <v>288.75</v>
      </c>
      <c r="AJ35" s="119"/>
      <c r="AK35" s="143">
        <f t="shared" si="6"/>
        <v>15</v>
      </c>
      <c r="AM35" s="152"/>
    </row>
    <row r="36" spans="1:39" ht="15.75" customHeight="1">
      <c r="A36" s="201" t="s">
        <v>200</v>
      </c>
      <c r="B36" s="165"/>
      <c r="C36" s="166">
        <v>70</v>
      </c>
      <c r="D36" s="166">
        <v>30</v>
      </c>
      <c r="E36" s="166"/>
      <c r="F36" s="166"/>
      <c r="G36" s="166"/>
      <c r="H36" s="166"/>
      <c r="I36" s="166"/>
      <c r="J36" s="166"/>
      <c r="K36" s="166">
        <v>35</v>
      </c>
      <c r="L36" s="166">
        <v>15</v>
      </c>
      <c r="M36" s="173">
        <v>15</v>
      </c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8">
        <f t="shared" si="2"/>
        <v>165</v>
      </c>
      <c r="AE36" s="169">
        <f t="shared" si="3"/>
        <v>3176.25</v>
      </c>
      <c r="AF36" s="170"/>
      <c r="AG36" s="225"/>
      <c r="AH36" s="229"/>
      <c r="AI36" s="204">
        <f t="shared" si="4"/>
        <v>3176.25</v>
      </c>
      <c r="AJ36" s="119"/>
      <c r="AK36" s="143">
        <f t="shared" si="6"/>
        <v>165</v>
      </c>
    </row>
    <row r="37" spans="1:39" ht="15.75" customHeight="1">
      <c r="A37" s="201" t="s">
        <v>201</v>
      </c>
      <c r="B37" s="165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73"/>
      <c r="N37" s="166"/>
      <c r="O37" s="166"/>
      <c r="P37" s="166"/>
      <c r="Q37" s="166"/>
      <c r="R37" s="166"/>
      <c r="S37" s="166"/>
      <c r="T37" s="166">
        <v>10</v>
      </c>
      <c r="U37" s="166"/>
      <c r="V37" s="166"/>
      <c r="W37" s="166"/>
      <c r="X37" s="166"/>
      <c r="Y37" s="166"/>
      <c r="Z37" s="166"/>
      <c r="AA37" s="166"/>
      <c r="AB37" s="166"/>
      <c r="AC37" s="166"/>
      <c r="AD37" s="168">
        <f t="shared" si="2"/>
        <v>10</v>
      </c>
      <c r="AE37" s="169">
        <f t="shared" si="3"/>
        <v>192.5</v>
      </c>
      <c r="AF37" s="170"/>
      <c r="AG37" s="225"/>
      <c r="AH37" s="229"/>
      <c r="AI37" s="204">
        <f t="shared" si="4"/>
        <v>192.5</v>
      </c>
      <c r="AJ37" s="153"/>
      <c r="AK37" s="143">
        <f t="shared" si="6"/>
        <v>10</v>
      </c>
    </row>
    <row r="38" spans="1:39" ht="15.75" customHeight="1">
      <c r="A38" s="201" t="s">
        <v>202</v>
      </c>
      <c r="B38" s="165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73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>
        <v>15</v>
      </c>
      <c r="AC38" s="166"/>
      <c r="AD38" s="168">
        <f t="shared" si="2"/>
        <v>15</v>
      </c>
      <c r="AE38" s="169">
        <f t="shared" si="3"/>
        <v>288.75</v>
      </c>
      <c r="AF38" s="170"/>
      <c r="AG38" s="225"/>
      <c r="AH38" s="229"/>
      <c r="AI38" s="204">
        <f t="shared" si="4"/>
        <v>288.75</v>
      </c>
      <c r="AJ38" s="153"/>
      <c r="AK38" s="143">
        <f t="shared" si="6"/>
        <v>15</v>
      </c>
    </row>
    <row r="39" spans="1:39" ht="15.75" customHeight="1">
      <c r="A39" s="201" t="s">
        <v>203</v>
      </c>
      <c r="B39" s="181"/>
      <c r="C39" s="173"/>
      <c r="D39" s="173"/>
      <c r="E39" s="182"/>
      <c r="F39" s="182"/>
      <c r="G39" s="182"/>
      <c r="H39" s="173"/>
      <c r="I39" s="182"/>
      <c r="J39" s="182"/>
      <c r="K39" s="182"/>
      <c r="L39" s="182"/>
      <c r="M39" s="182"/>
      <c r="N39" s="182"/>
      <c r="O39" s="173"/>
      <c r="P39" s="182"/>
      <c r="Q39" s="182"/>
      <c r="R39" s="182"/>
      <c r="S39" s="182"/>
      <c r="T39" s="182"/>
      <c r="U39" s="182"/>
      <c r="V39" s="182"/>
      <c r="W39" s="182"/>
      <c r="X39" s="166">
        <v>9</v>
      </c>
      <c r="Y39" s="166"/>
      <c r="Z39" s="166"/>
      <c r="AA39" s="166"/>
      <c r="AB39" s="166"/>
      <c r="AC39" s="166"/>
      <c r="AD39" s="168">
        <f t="shared" si="2"/>
        <v>9</v>
      </c>
      <c r="AE39" s="169">
        <f t="shared" si="3"/>
        <v>173.25</v>
      </c>
      <c r="AF39" s="170"/>
      <c r="AG39" s="225">
        <v>18</v>
      </c>
      <c r="AH39" s="229">
        <f t="shared" si="5"/>
        <v>693</v>
      </c>
      <c r="AI39" s="204">
        <f t="shared" si="4"/>
        <v>866.25</v>
      </c>
      <c r="AJ39" s="142"/>
      <c r="AK39" s="146">
        <f t="shared" si="6"/>
        <v>9</v>
      </c>
      <c r="AL39" t="s">
        <v>167</v>
      </c>
    </row>
    <row r="40" spans="1:39" ht="15.75" customHeight="1">
      <c r="A40" s="176" t="s">
        <v>204</v>
      </c>
      <c r="B40" s="181"/>
      <c r="C40" s="173"/>
      <c r="D40" s="173"/>
      <c r="E40" s="182"/>
      <c r="F40" s="182"/>
      <c r="G40" s="182"/>
      <c r="H40" s="173"/>
      <c r="I40" s="182"/>
      <c r="J40" s="182"/>
      <c r="K40" s="182"/>
      <c r="L40" s="182"/>
      <c r="M40" s="182">
        <v>15</v>
      </c>
      <c r="N40" s="182"/>
      <c r="O40" s="173"/>
      <c r="P40" s="182"/>
      <c r="Q40" s="182"/>
      <c r="R40" s="182"/>
      <c r="S40" s="182"/>
      <c r="T40" s="210">
        <v>20</v>
      </c>
      <c r="U40" s="182"/>
      <c r="V40" s="182"/>
      <c r="W40" s="182"/>
      <c r="X40" s="166"/>
      <c r="Y40" s="166"/>
      <c r="Z40" s="166"/>
      <c r="AA40" s="166"/>
      <c r="AB40" s="166"/>
      <c r="AC40" s="166"/>
      <c r="AD40" s="168">
        <f t="shared" si="2"/>
        <v>35</v>
      </c>
      <c r="AE40" s="169">
        <f t="shared" si="3"/>
        <v>673.75</v>
      </c>
      <c r="AF40" s="170"/>
      <c r="AG40" s="225"/>
      <c r="AH40" s="229"/>
      <c r="AI40" s="204">
        <f t="shared" si="4"/>
        <v>673.75</v>
      </c>
      <c r="AJ40" s="142"/>
      <c r="AK40" s="146">
        <f t="shared" si="6"/>
        <v>35</v>
      </c>
    </row>
    <row r="41" spans="1:39" ht="15.75" customHeight="1">
      <c r="A41" s="201" t="s">
        <v>205</v>
      </c>
      <c r="B41" s="181"/>
      <c r="C41" s="173"/>
      <c r="D41" s="173"/>
      <c r="E41" s="182"/>
      <c r="F41" s="182"/>
      <c r="G41" s="182"/>
      <c r="H41" s="173"/>
      <c r="I41" s="182"/>
      <c r="J41" s="182"/>
      <c r="K41" s="182"/>
      <c r="L41" s="166"/>
      <c r="M41" s="182"/>
      <c r="N41" s="173"/>
      <c r="O41" s="173"/>
      <c r="P41" s="182"/>
      <c r="Q41" s="182"/>
      <c r="R41" s="182"/>
      <c r="S41" s="182"/>
      <c r="T41" s="173"/>
      <c r="U41" s="182"/>
      <c r="V41" s="182"/>
      <c r="W41" s="182">
        <v>10</v>
      </c>
      <c r="X41" s="166"/>
      <c r="Y41" s="166"/>
      <c r="Z41" s="166"/>
      <c r="AA41" s="166"/>
      <c r="AB41" s="166"/>
      <c r="AC41" s="166"/>
      <c r="AD41" s="168">
        <f t="shared" si="2"/>
        <v>10</v>
      </c>
      <c r="AE41" s="169">
        <f t="shared" si="3"/>
        <v>192.5</v>
      </c>
      <c r="AF41" s="170"/>
      <c r="AG41" s="225"/>
      <c r="AH41" s="229"/>
      <c r="AI41" s="204">
        <f t="shared" si="4"/>
        <v>192.5</v>
      </c>
      <c r="AJ41" s="142"/>
      <c r="AK41" s="143">
        <f t="shared" si="6"/>
        <v>10</v>
      </c>
      <c r="AL41" s="154"/>
    </row>
    <row r="42" spans="1:39" ht="15.75" customHeight="1">
      <c r="A42" s="201" t="s">
        <v>206</v>
      </c>
      <c r="B42" s="181"/>
      <c r="C42" s="173"/>
      <c r="D42" s="173"/>
      <c r="E42" s="182"/>
      <c r="F42" s="182">
        <v>40</v>
      </c>
      <c r="G42" s="182"/>
      <c r="H42" s="173"/>
      <c r="I42" s="182"/>
      <c r="J42" s="182"/>
      <c r="K42" s="182"/>
      <c r="L42" s="166">
        <v>15</v>
      </c>
      <c r="M42" s="182">
        <v>15</v>
      </c>
      <c r="N42" s="173"/>
      <c r="O42" s="173"/>
      <c r="P42" s="182"/>
      <c r="Q42" s="182"/>
      <c r="R42" s="182"/>
      <c r="S42" s="182"/>
      <c r="T42" s="173"/>
      <c r="U42" s="182"/>
      <c r="V42" s="182"/>
      <c r="W42" s="182"/>
      <c r="X42" s="166"/>
      <c r="Y42" s="166"/>
      <c r="Z42" s="166"/>
      <c r="AA42" s="166"/>
      <c r="AB42" s="166"/>
      <c r="AC42" s="166"/>
      <c r="AD42" s="168">
        <f t="shared" si="2"/>
        <v>70</v>
      </c>
      <c r="AE42" s="169">
        <f t="shared" si="3"/>
        <v>1347.5</v>
      </c>
      <c r="AF42" s="170"/>
      <c r="AG42" s="225"/>
      <c r="AH42" s="229"/>
      <c r="AI42" s="204">
        <f t="shared" si="4"/>
        <v>1347.5</v>
      </c>
      <c r="AJ42" s="142"/>
      <c r="AK42" s="143">
        <f t="shared" si="6"/>
        <v>70</v>
      </c>
    </row>
    <row r="43" spans="1:39" ht="15.75" customHeight="1">
      <c r="A43" s="201" t="s">
        <v>207</v>
      </c>
      <c r="B43" s="181"/>
      <c r="C43" s="173"/>
      <c r="D43" s="173"/>
      <c r="E43" s="182"/>
      <c r="F43" s="182"/>
      <c r="G43" s="182"/>
      <c r="H43" s="173"/>
      <c r="I43" s="182"/>
      <c r="J43" s="182"/>
      <c r="K43" s="182"/>
      <c r="L43" s="166"/>
      <c r="M43" s="182"/>
      <c r="N43" s="173"/>
      <c r="O43" s="173"/>
      <c r="P43" s="182"/>
      <c r="Q43" s="182"/>
      <c r="R43" s="182"/>
      <c r="S43" s="182"/>
      <c r="T43" s="173">
        <v>10</v>
      </c>
      <c r="U43" s="182"/>
      <c r="V43" s="182"/>
      <c r="W43" s="182"/>
      <c r="X43" s="166">
        <v>9</v>
      </c>
      <c r="Y43" s="166"/>
      <c r="Z43" s="166"/>
      <c r="AA43" s="166"/>
      <c r="AB43" s="166"/>
      <c r="AC43" s="166"/>
      <c r="AD43" s="168">
        <f t="shared" si="2"/>
        <v>19</v>
      </c>
      <c r="AE43" s="169">
        <f t="shared" si="3"/>
        <v>365.75</v>
      </c>
      <c r="AF43" s="170"/>
      <c r="AG43" s="225">
        <v>18</v>
      </c>
      <c r="AH43" s="229">
        <f t="shared" si="5"/>
        <v>693</v>
      </c>
      <c r="AI43" s="204">
        <f t="shared" si="4"/>
        <v>1058.75</v>
      </c>
      <c r="AJ43" s="142"/>
      <c r="AK43" s="147">
        <f t="shared" si="6"/>
        <v>19</v>
      </c>
    </row>
    <row r="44" spans="1:39" ht="15.75" customHeight="1">
      <c r="A44" s="201" t="s">
        <v>208</v>
      </c>
      <c r="B44" s="181"/>
      <c r="C44" s="173"/>
      <c r="D44" s="173"/>
      <c r="E44" s="182"/>
      <c r="F44" s="182"/>
      <c r="G44" s="182"/>
      <c r="H44" s="173"/>
      <c r="I44" s="182"/>
      <c r="J44" s="182"/>
      <c r="K44" s="182"/>
      <c r="L44" s="166"/>
      <c r="M44" s="182"/>
      <c r="N44" s="173">
        <v>15</v>
      </c>
      <c r="O44" s="173"/>
      <c r="P44" s="182"/>
      <c r="Q44" s="182"/>
      <c r="R44" s="182"/>
      <c r="S44" s="182"/>
      <c r="T44" s="173"/>
      <c r="U44" s="182"/>
      <c r="V44" s="182"/>
      <c r="W44" s="182"/>
      <c r="X44" s="166"/>
      <c r="Y44" s="166"/>
      <c r="Z44" s="166"/>
      <c r="AA44" s="166"/>
      <c r="AB44" s="166"/>
      <c r="AC44" s="166"/>
      <c r="AD44" s="168">
        <f t="shared" si="2"/>
        <v>15</v>
      </c>
      <c r="AE44" s="169">
        <f t="shared" si="3"/>
        <v>288.75</v>
      </c>
      <c r="AF44" s="170"/>
      <c r="AG44" s="225"/>
      <c r="AH44" s="229">
        <f t="shared" si="5"/>
        <v>0</v>
      </c>
      <c r="AI44" s="204">
        <f t="shared" si="4"/>
        <v>288.75</v>
      </c>
      <c r="AJ44" s="142"/>
      <c r="AK44" s="147">
        <f t="shared" si="6"/>
        <v>15</v>
      </c>
    </row>
    <row r="45" spans="1:39" ht="15.75" customHeight="1">
      <c r="A45" s="201" t="s">
        <v>209</v>
      </c>
      <c r="B45" s="181"/>
      <c r="C45" s="173"/>
      <c r="D45" s="173"/>
      <c r="E45" s="182"/>
      <c r="F45" s="182"/>
      <c r="G45" s="182">
        <v>22</v>
      </c>
      <c r="H45" s="173"/>
      <c r="I45" s="182"/>
      <c r="J45" s="182"/>
      <c r="K45" s="182"/>
      <c r="L45" s="166"/>
      <c r="M45" s="182"/>
      <c r="N45" s="173"/>
      <c r="O45" s="173"/>
      <c r="P45" s="182"/>
      <c r="Q45" s="182"/>
      <c r="R45" s="182"/>
      <c r="S45" s="182"/>
      <c r="T45" s="173"/>
      <c r="U45" s="182"/>
      <c r="V45" s="182"/>
      <c r="W45" s="182"/>
      <c r="X45" s="166"/>
      <c r="Y45" s="166"/>
      <c r="Z45" s="166"/>
      <c r="AA45" s="166"/>
      <c r="AB45" s="166"/>
      <c r="AC45" s="166"/>
      <c r="AD45" s="168">
        <f t="shared" si="2"/>
        <v>22</v>
      </c>
      <c r="AE45" s="169">
        <f t="shared" si="3"/>
        <v>423.5</v>
      </c>
      <c r="AF45" s="170"/>
      <c r="AG45" s="225"/>
      <c r="AH45" s="229">
        <f t="shared" si="5"/>
        <v>0</v>
      </c>
      <c r="AI45" s="204">
        <f t="shared" si="4"/>
        <v>423.5</v>
      </c>
      <c r="AJ45" s="142"/>
      <c r="AK45" s="147">
        <f t="shared" si="6"/>
        <v>22</v>
      </c>
    </row>
    <row r="46" spans="1:39" ht="15.75" customHeight="1">
      <c r="A46" s="201" t="s">
        <v>210</v>
      </c>
      <c r="B46" s="181"/>
      <c r="C46" s="173"/>
      <c r="D46" s="173"/>
      <c r="E46" s="182"/>
      <c r="F46" s="182">
        <v>10</v>
      </c>
      <c r="G46" s="182"/>
      <c r="H46" s="173"/>
      <c r="I46" s="182"/>
      <c r="J46" s="182"/>
      <c r="K46" s="182"/>
      <c r="L46" s="166"/>
      <c r="M46" s="182"/>
      <c r="N46" s="173"/>
      <c r="O46" s="173"/>
      <c r="P46" s="182"/>
      <c r="Q46" s="182"/>
      <c r="R46" s="182"/>
      <c r="S46" s="182"/>
      <c r="T46" s="173"/>
      <c r="U46" s="182"/>
      <c r="V46" s="182"/>
      <c r="W46" s="182"/>
      <c r="X46" s="166"/>
      <c r="Y46" s="166"/>
      <c r="Z46" s="166"/>
      <c r="AA46" s="166"/>
      <c r="AB46" s="166"/>
      <c r="AC46" s="166"/>
      <c r="AD46" s="168">
        <f t="shared" si="2"/>
        <v>10</v>
      </c>
      <c r="AE46" s="169">
        <f t="shared" si="3"/>
        <v>192.5</v>
      </c>
      <c r="AF46" s="170"/>
      <c r="AG46" s="225"/>
      <c r="AH46" s="229">
        <f t="shared" si="5"/>
        <v>0</v>
      </c>
      <c r="AI46" s="204">
        <f t="shared" si="4"/>
        <v>192.5</v>
      </c>
      <c r="AJ46" s="142"/>
      <c r="AK46" s="147">
        <f t="shared" si="6"/>
        <v>10</v>
      </c>
    </row>
    <row r="47" spans="1:39" ht="15.75" customHeight="1">
      <c r="A47" s="201" t="s">
        <v>211</v>
      </c>
      <c r="B47" s="181"/>
      <c r="C47" s="173"/>
      <c r="D47" s="173"/>
      <c r="E47" s="182"/>
      <c r="F47" s="182"/>
      <c r="G47" s="182"/>
      <c r="H47" s="173"/>
      <c r="I47" s="182"/>
      <c r="J47" s="182"/>
      <c r="K47" s="182"/>
      <c r="L47" s="166"/>
      <c r="M47" s="182"/>
      <c r="N47" s="173"/>
      <c r="O47" s="173"/>
      <c r="P47" s="182"/>
      <c r="Q47" s="182"/>
      <c r="R47" s="182"/>
      <c r="T47" s="182">
        <v>10</v>
      </c>
      <c r="U47" s="182"/>
      <c r="V47" s="182"/>
      <c r="W47" s="173"/>
      <c r="X47" s="166"/>
      <c r="Y47" s="166"/>
      <c r="Z47" s="166"/>
      <c r="AA47" s="166"/>
      <c r="AB47" s="166"/>
      <c r="AC47" s="166"/>
      <c r="AD47" s="168">
        <f t="shared" si="2"/>
        <v>10</v>
      </c>
      <c r="AE47" s="169">
        <f t="shared" si="3"/>
        <v>192.5</v>
      </c>
      <c r="AF47" s="170"/>
      <c r="AG47" s="225"/>
      <c r="AH47" s="229">
        <f t="shared" si="5"/>
        <v>0</v>
      </c>
      <c r="AI47" s="204">
        <f t="shared" si="4"/>
        <v>192.5</v>
      </c>
      <c r="AJ47" s="142"/>
      <c r="AK47" s="147">
        <f t="shared" si="6"/>
        <v>10</v>
      </c>
    </row>
    <row r="48" spans="1:39" ht="15.75" customHeight="1">
      <c r="A48" s="164" t="s">
        <v>212</v>
      </c>
      <c r="B48" s="181"/>
      <c r="C48" s="173"/>
      <c r="D48" s="173"/>
      <c r="E48" s="182"/>
      <c r="F48" s="182"/>
      <c r="G48" s="182"/>
      <c r="H48" s="173"/>
      <c r="I48" s="182"/>
      <c r="J48" s="182"/>
      <c r="K48" s="182"/>
      <c r="L48" s="166"/>
      <c r="M48" s="182"/>
      <c r="N48" s="173"/>
      <c r="O48" s="173"/>
      <c r="P48" s="182"/>
      <c r="Q48" s="182"/>
      <c r="R48" s="182"/>
      <c r="S48" s="173">
        <v>15</v>
      </c>
      <c r="T48" s="182"/>
      <c r="U48" s="182"/>
      <c r="V48" s="182"/>
      <c r="W48" s="173"/>
      <c r="X48" s="166">
        <v>9</v>
      </c>
      <c r="Y48" s="166"/>
      <c r="Z48" s="166"/>
      <c r="AA48" s="166"/>
      <c r="AB48" s="166"/>
      <c r="AC48" s="166"/>
      <c r="AD48" s="168">
        <f t="shared" si="2"/>
        <v>24</v>
      </c>
      <c r="AE48" s="169">
        <f t="shared" si="3"/>
        <v>462</v>
      </c>
      <c r="AF48" s="170"/>
      <c r="AG48" s="225">
        <v>48</v>
      </c>
      <c r="AH48" s="229">
        <f t="shared" si="5"/>
        <v>1848</v>
      </c>
      <c r="AI48" s="204">
        <f t="shared" si="4"/>
        <v>2310</v>
      </c>
      <c r="AJ48" s="142"/>
      <c r="AK48" s="147">
        <f t="shared" si="6"/>
        <v>24</v>
      </c>
    </row>
    <row r="49" spans="1:37" ht="15.75" customHeight="1">
      <c r="A49" s="184"/>
      <c r="B49" s="181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E49" s="185">
        <f>SUM(AE6:AE48)</f>
        <v>20539.75</v>
      </c>
      <c r="AF49" s="170"/>
      <c r="AH49" s="182">
        <v>60</v>
      </c>
      <c r="AI49" s="231">
        <f>SUM(AI5:AI48)</f>
        <v>28432.25</v>
      </c>
      <c r="AJ49" s="142"/>
      <c r="AK49" s="147">
        <f t="shared" si="6"/>
        <v>0</v>
      </c>
    </row>
    <row r="50" spans="1:37" ht="15.75" customHeight="1">
      <c r="A50" s="186"/>
      <c r="B50" s="187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9"/>
      <c r="Y50" s="189"/>
      <c r="Z50" s="189"/>
      <c r="AA50" s="189"/>
      <c r="AB50" s="189"/>
      <c r="AC50" s="189"/>
      <c r="AD50" s="182">
        <f>SUM(AD5:AD49)</f>
        <v>1077</v>
      </c>
      <c r="AE50" s="190">
        <f>AG50*38.5</f>
        <v>8239</v>
      </c>
      <c r="AF50" s="191"/>
      <c r="AG50" s="230">
        <f>SUM(AG5:AG48)</f>
        <v>214</v>
      </c>
      <c r="AH50" s="188"/>
      <c r="AI50">
        <v>1976.82</v>
      </c>
      <c r="AJ50" s="156"/>
    </row>
    <row r="51" spans="1:37" ht="15.75" customHeight="1">
      <c r="A51" s="186"/>
      <c r="B51" s="187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9"/>
      <c r="Y51" s="189"/>
      <c r="Z51" s="189"/>
      <c r="AA51" s="189"/>
      <c r="AB51" s="189"/>
      <c r="AC51" s="168">
        <f>SUM(B49:AC49)</f>
        <v>0</v>
      </c>
      <c r="AD51" s="189"/>
      <c r="AE51" s="190">
        <f>SUM(AE49:AE50)</f>
        <v>28778.75</v>
      </c>
      <c r="AF51" s="189"/>
      <c r="AG51" s="190"/>
      <c r="AH51" s="188"/>
      <c r="AI51" s="231">
        <f>SUM(AI49:AI50)</f>
        <v>30409.07</v>
      </c>
      <c r="AJ51" s="156"/>
    </row>
    <row r="52" spans="1:37" ht="15.75" customHeight="1">
      <c r="A52" s="186"/>
      <c r="B52" s="187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9"/>
      <c r="U52" s="192"/>
      <c r="V52" s="192"/>
      <c r="W52" s="192"/>
      <c r="X52" s="189"/>
      <c r="Y52" s="189"/>
      <c r="Z52" s="189"/>
      <c r="AA52" s="189"/>
      <c r="AB52" s="189"/>
      <c r="AC52" s="189"/>
      <c r="AD52" s="189"/>
      <c r="AE52" s="193"/>
      <c r="AF52" s="189"/>
      <c r="AG52" s="190"/>
      <c r="AH52" s="188"/>
      <c r="AI52" s="155"/>
      <c r="AJ52" s="156"/>
    </row>
    <row r="53" spans="1:37" ht="15.75" customHeight="1">
      <c r="A53" s="186"/>
      <c r="B53" s="187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9"/>
      <c r="U53" s="182" t="s">
        <v>213</v>
      </c>
      <c r="V53" s="192" t="s">
        <v>214</v>
      </c>
      <c r="W53" s="192" t="s">
        <v>102</v>
      </c>
      <c r="X53" s="189"/>
      <c r="Y53" s="189"/>
      <c r="Z53" s="189"/>
      <c r="AA53" s="189"/>
      <c r="AB53" s="189"/>
      <c r="AC53" s="189"/>
      <c r="AD53" s="189"/>
      <c r="AE53" s="193"/>
      <c r="AF53" s="189"/>
      <c r="AG53" s="190"/>
      <c r="AH53" s="188"/>
      <c r="AI53" s="155"/>
      <c r="AJ53" s="156"/>
    </row>
    <row r="54" spans="1:37" ht="15.75" customHeight="1">
      <c r="T54" s="194"/>
      <c r="U54" s="195">
        <v>1032</v>
      </c>
      <c r="V54" s="196">
        <v>19.25</v>
      </c>
      <c r="W54" s="196">
        <f>U54*V54</f>
        <v>19866</v>
      </c>
      <c r="X54" s="194"/>
      <c r="Y54" s="194"/>
      <c r="Z54" s="194"/>
      <c r="AA54" s="194"/>
      <c r="AB54" s="194"/>
      <c r="AC54" s="197"/>
      <c r="AD54" s="194"/>
      <c r="AE54" s="198"/>
      <c r="AF54" s="194"/>
      <c r="AJ54" s="119"/>
    </row>
    <row r="55" spans="1:37" ht="15.75" customHeight="1">
      <c r="T55" s="194"/>
      <c r="U55" s="195">
        <v>267</v>
      </c>
      <c r="V55" s="196">
        <v>38.5</v>
      </c>
      <c r="W55" s="196">
        <f>U55*V55</f>
        <v>10279.5</v>
      </c>
      <c r="X55" s="194"/>
      <c r="Y55" s="194"/>
      <c r="Z55" s="194"/>
      <c r="AA55" s="194"/>
      <c r="AB55" s="194"/>
      <c r="AC55" s="197"/>
      <c r="AD55" s="194"/>
      <c r="AE55" s="198"/>
      <c r="AF55" s="194"/>
      <c r="AJ55" s="119"/>
    </row>
    <row r="56" spans="1:37" ht="15.75" customHeight="1">
      <c r="T56" s="194"/>
      <c r="U56" s="195"/>
      <c r="V56" s="196"/>
      <c r="W56" s="199">
        <v>30145.5</v>
      </c>
      <c r="X56" s="194"/>
      <c r="Y56" s="194"/>
      <c r="Z56" s="194"/>
      <c r="AA56" s="194"/>
      <c r="AB56" s="194"/>
      <c r="AC56" s="197"/>
      <c r="AD56" s="194"/>
      <c r="AE56" s="198"/>
      <c r="AF56" s="194"/>
      <c r="AJ56" s="119"/>
    </row>
    <row r="57" spans="1:37" ht="15.75" customHeight="1">
      <c r="T57" s="194"/>
      <c r="U57" s="196"/>
      <c r="V57" s="196"/>
      <c r="W57" s="196"/>
      <c r="X57" s="194"/>
      <c r="Y57" s="194"/>
      <c r="Z57" s="194"/>
      <c r="AA57" s="194"/>
      <c r="AB57" s="194"/>
      <c r="AC57" s="197"/>
      <c r="AD57" s="194"/>
      <c r="AE57" s="198"/>
      <c r="AF57" s="194"/>
      <c r="AJ57" s="119"/>
    </row>
    <row r="58" spans="1:37" ht="15.75" customHeight="1">
      <c r="T58" s="194"/>
      <c r="U58" s="196"/>
      <c r="V58" s="196"/>
      <c r="W58" s="196"/>
      <c r="X58" s="194"/>
      <c r="Y58" s="194"/>
      <c r="Z58" s="194"/>
      <c r="AA58" s="194"/>
      <c r="AB58" s="194"/>
      <c r="AC58" s="197"/>
      <c r="AD58" s="194"/>
      <c r="AE58" s="198"/>
      <c r="AF58" s="194"/>
      <c r="AJ58" s="119"/>
    </row>
    <row r="59" spans="1:37" ht="15.75" customHeight="1">
      <c r="T59" s="194"/>
      <c r="U59" s="194"/>
      <c r="V59" s="194"/>
      <c r="W59" s="194"/>
      <c r="X59" s="194"/>
      <c r="Y59" s="194"/>
      <c r="Z59" s="194"/>
      <c r="AA59" s="194"/>
      <c r="AB59" s="194"/>
      <c r="AC59" s="197"/>
      <c r="AD59" s="194"/>
      <c r="AE59" s="198"/>
      <c r="AF59" s="194"/>
      <c r="AJ59" s="119"/>
    </row>
    <row r="60" spans="1:37" ht="15.75" customHeight="1">
      <c r="T60" s="194"/>
      <c r="U60" s="194"/>
      <c r="V60" s="194"/>
      <c r="W60" s="194"/>
      <c r="X60" s="194"/>
      <c r="Y60" s="194"/>
      <c r="Z60" s="194"/>
      <c r="AA60" s="194"/>
      <c r="AB60" s="194"/>
      <c r="AC60" s="197"/>
      <c r="AD60" s="194"/>
      <c r="AE60" s="198"/>
      <c r="AF60" s="194"/>
      <c r="AJ60" s="119"/>
    </row>
    <row r="61" spans="1:37" ht="15.75" customHeight="1"/>
    <row r="62" spans="1:37" ht="15.75" customHeight="1"/>
    <row r="63" spans="1:37" ht="15.75" customHeight="1"/>
    <row r="64" spans="1:3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W1"/>
    <mergeCell ref="A2:W2"/>
    <mergeCell ref="B3:W3"/>
  </mergeCells>
  <pageMargins left="0.11811023622047245" right="0.19685039370078741" top="0.15748031496062992" bottom="0" header="0" footer="0"/>
  <pageSetup paperSize="8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Mof 2024 25 </vt:lpstr>
      <vt:lpstr>FIS ATA</vt:lpstr>
      <vt:lpstr>FIS DOCENTI</vt:lpstr>
      <vt:lpstr>% modificate</vt:lpstr>
      <vt:lpstr>'% modificate'!Area_stampa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salvodaquino</dc:creator>
  <cp:lastModifiedBy>Salvo Daquino</cp:lastModifiedBy>
  <cp:lastPrinted>2025-07-07T07:22:51Z</cp:lastPrinted>
  <dcterms:created xsi:type="dcterms:W3CDTF">2019-10-09T09:05:49Z</dcterms:created>
  <dcterms:modified xsi:type="dcterms:W3CDTF">2026-01-23T13:22:27Z</dcterms:modified>
</cp:coreProperties>
</file>