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8_{8C9FA130-C790-4E5A-B8E7-3CC3E7C307F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G26" i="4"/>
  <c r="H26" i="4" s="1"/>
  <c r="H25" i="4"/>
  <c r="G25" i="4"/>
  <c r="H24" i="4"/>
  <c r="G24" i="4"/>
  <c r="G23" i="4"/>
  <c r="H23" i="4" s="1"/>
  <c r="G22" i="4"/>
  <c r="H22" i="4" s="1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G8" i="4"/>
  <c r="H8" i="4" s="1"/>
  <c r="H7" i="4"/>
  <c r="G7" i="4"/>
  <c r="H6" i="4"/>
  <c r="G6" i="4"/>
  <c r="H5" i="4"/>
  <c r="G5" i="4"/>
  <c r="H4" i="4"/>
  <c r="G4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G68" i="3"/>
  <c r="H68" i="3" s="1"/>
  <c r="G67" i="3"/>
  <c r="H67" i="3" s="1"/>
  <c r="H66" i="3"/>
  <c r="G66" i="3"/>
  <c r="H65" i="3"/>
  <c r="G65" i="3"/>
  <c r="H64" i="3"/>
  <c r="G64" i="3"/>
  <c r="H63" i="3"/>
  <c r="G63" i="3"/>
  <c r="H62" i="3"/>
  <c r="G62" i="3"/>
  <c r="H61" i="3"/>
  <c r="G61" i="3"/>
  <c r="G60" i="3"/>
  <c r="H60" i="3" s="1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C15" i="1"/>
  <c r="B15" i="1"/>
  <c r="C14" i="1"/>
  <c r="B14" i="1"/>
  <c r="D13" i="1"/>
  <c r="C13" i="1"/>
  <c r="B13" i="1"/>
  <c r="C9" i="1"/>
  <c r="A9" i="1"/>
  <c r="H1" i="4" l="1"/>
  <c r="G1" i="4" s="1"/>
  <c r="D15" i="1" s="1"/>
  <c r="H1" i="3"/>
  <c r="G1" i="3" s="1"/>
  <c r="D14" i="1" s="1"/>
  <c r="E9" i="1" l="1"/>
</calcChain>
</file>

<file path=xl/sharedStrings.xml><?xml version="1.0" encoding="utf-8"?>
<sst xmlns="http://schemas.openxmlformats.org/spreadsheetml/2006/main" count="221" uniqueCount="196">
  <si>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</si>
  <si>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</si>
  <si>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</si>
  <si>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</si>
  <si>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</si>
  <si>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</si>
  <si>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</si>
  <si>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</si>
  <si>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</si>
  <si>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</si>
  <si>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</si>
  <si>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</si>
  <si>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</si>
  <si>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</si>
  <si>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</si>
  <si>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</si>
  <si>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</si>
  <si>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</si>
  <si>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</si>
  <si>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</si>
  <si>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L. MANARA</t>
  </si>
  <si>
    <t>20153 MILANO (MI) - VIA LAMENNAIS 20 - C.F. 80148970157 C.M. MIIC8C7002</t>
  </si>
  <si>
    <t>2025</t>
  </si>
  <si>
    <t>242 del 19/12/2024</t>
  </si>
  <si>
    <t>000000003907 del 19/12/2024</t>
  </si>
  <si>
    <t>42/2024 del 20/12/2024</t>
  </si>
  <si>
    <t>38 del 30/12/2024</t>
  </si>
  <si>
    <t>2 del 08/01/2025</t>
  </si>
  <si>
    <t>1025007386 del 13/01/2025</t>
  </si>
  <si>
    <t>1/E / PA del 08/01/2025</t>
  </si>
  <si>
    <t>2/E / PA del 08/01/2025</t>
  </si>
  <si>
    <t>1 del 08/01/2025</t>
  </si>
  <si>
    <t>6 del 13/01/2025</t>
  </si>
  <si>
    <t>66 del 17/01/2025</t>
  </si>
  <si>
    <t>21 del 16/01/2025</t>
  </si>
  <si>
    <t>01-2025 del 09/01/2025</t>
  </si>
  <si>
    <t>02-2025 del 17/01/2025</t>
  </si>
  <si>
    <t>1 del 17/01/2025</t>
  </si>
  <si>
    <t>352/EG del 24/01/2025</t>
  </si>
  <si>
    <t>24/P del 24/01/2025</t>
  </si>
  <si>
    <t>399/ME del 24/01/2025</t>
  </si>
  <si>
    <t>7/PA del 27/01/2025</t>
  </si>
  <si>
    <t>38 del 28/01/2025</t>
  </si>
  <si>
    <t>114 del 30/01/2025</t>
  </si>
  <si>
    <t>3 del 03/02/2025</t>
  </si>
  <si>
    <t>4 del 03/02/2025</t>
  </si>
  <si>
    <t>289 del 31/01/2025</t>
  </si>
  <si>
    <t>FATTPA 1_25 del 28/01/2025</t>
  </si>
  <si>
    <t>38/E / PA del 05/02/2025</t>
  </si>
  <si>
    <t>35/E / PA del 04/02/2025</t>
  </si>
  <si>
    <t>126 del 10/02/2025</t>
  </si>
  <si>
    <t>8101001241 del 06/02/2025</t>
  </si>
  <si>
    <t>224 del 31/01/2025</t>
  </si>
  <si>
    <t>179 del 11/02/2025</t>
  </si>
  <si>
    <t>96 del 31/01/2025</t>
  </si>
  <si>
    <t>345 del 24/02/2025</t>
  </si>
  <si>
    <t>346 del 24/02/2025</t>
  </si>
  <si>
    <t>38/PA del 27/02/2025</t>
  </si>
  <si>
    <t>11/PA del 12/02/2025</t>
  </si>
  <si>
    <t>148/E del 17/02/2025</t>
  </si>
  <si>
    <t>166/E del 25/02/2025</t>
  </si>
  <si>
    <t>22 del 17/02/2025</t>
  </si>
  <si>
    <t>15/PA del 19/02/2025</t>
  </si>
  <si>
    <t>14/PA del 19/02/2025</t>
  </si>
  <si>
    <t>33 del 19/02/2025</t>
  </si>
  <si>
    <t>2025    27/E del 17/02/2025</t>
  </si>
  <si>
    <t>2025    28/E del 18/02/2025</t>
  </si>
  <si>
    <t>93/P del 18/02/2025</t>
  </si>
  <si>
    <t>7/2025/PAF del 27/02/2025</t>
  </si>
  <si>
    <t>3 del 21/02/2025</t>
  </si>
  <si>
    <t>181 del 19/02/2025</t>
  </si>
  <si>
    <t>FPA 6/25 del 12/02/2025</t>
  </si>
  <si>
    <t>PA_388/2025 del 03/03/2025</t>
  </si>
  <si>
    <t>PA_389/2025 del 03/03/2025</t>
  </si>
  <si>
    <t>PA_390/2025 del 03/03/2025</t>
  </si>
  <si>
    <t>PA_387/2025 del 03/03/2025</t>
  </si>
  <si>
    <t>9 del 10/03/2025</t>
  </si>
  <si>
    <t>PA_440/2025 del 11/03/2025</t>
  </si>
  <si>
    <t>PA_441/2025 del 11/03/2025</t>
  </si>
  <si>
    <t>PA_442/2025 del 11/03/2025</t>
  </si>
  <si>
    <t>195/E del 05/03/2025</t>
  </si>
  <si>
    <t>2025    42/E del 28/02/2025</t>
  </si>
  <si>
    <t>529 del 28/02/2025</t>
  </si>
  <si>
    <t>V3-6221 del 05/03/2025</t>
  </si>
  <si>
    <t>10PAF del 28/02/2025</t>
  </si>
  <si>
    <t>239 PAM del 10/03/2025</t>
  </si>
  <si>
    <t>133/E / PA del 19/03/2025</t>
  </si>
  <si>
    <t>132/E / PA del 19/03/2025</t>
  </si>
  <si>
    <t>304 del 18/03/2025</t>
  </si>
  <si>
    <t>94/PA/2025 del 12/03/2025</t>
  </si>
  <si>
    <t>264 del 18/03/2025</t>
  </si>
  <si>
    <t>251/P del 24/03/2025</t>
  </si>
  <si>
    <t>303 del 25/03/2025</t>
  </si>
  <si>
    <t>300 del 24/03/2025</t>
  </si>
  <si>
    <t>85/A del 24/03/2025</t>
  </si>
  <si>
    <t>FATTPA 2_25 del 26/03/2025</t>
  </si>
  <si>
    <t>21-FE del 24/03/2025</t>
  </si>
  <si>
    <t>330 del 31/03/2025</t>
  </si>
  <si>
    <t>268/P del 26/03/2025</t>
  </si>
  <si>
    <t>283/P del 28/03/2025</t>
  </si>
  <si>
    <t>12/BG009 del 27/03/2025</t>
  </si>
  <si>
    <t>CN25002116 del 31/03/2025</t>
  </si>
  <si>
    <t>521/1 del 31/03/2025</t>
  </si>
  <si>
    <t>8101003530 del 27/03/2025</t>
  </si>
  <si>
    <t>9/2025/PAF del 28/03/2025</t>
  </si>
  <si>
    <t>00000021/01/2025 del 24/03/2025</t>
  </si>
  <si>
    <t>44E del 03/04/2025</t>
  </si>
  <si>
    <t>320/P del 02/04/2025</t>
  </si>
  <si>
    <t>488 del 14/04/2025</t>
  </si>
  <si>
    <t>185/E / PA del 10/04/2025</t>
  </si>
  <si>
    <t>977 del 31/03/2025</t>
  </si>
  <si>
    <t>24PAF del 31/03/2025</t>
  </si>
  <si>
    <t>23PAF del 31/03/2025</t>
  </si>
  <si>
    <t>89 del 31/03/2025</t>
  </si>
  <si>
    <t>132/PA/2025 del 10/04/2025</t>
  </si>
  <si>
    <t>250000017 del 08/04/2025</t>
  </si>
  <si>
    <t>26/M del 09/04/2025</t>
  </si>
  <si>
    <t>FPA 49/25 del 07/04/2025</t>
  </si>
  <si>
    <t>38 del 28/03/2025</t>
  </si>
  <si>
    <t>30/BG009 del 16/04/2025</t>
  </si>
  <si>
    <t>76 del 18/04/2025</t>
  </si>
  <si>
    <t>8101004624 del 15/04/2025</t>
  </si>
  <si>
    <t>8101004585 del 15/04/2025</t>
  </si>
  <si>
    <t>8101004623 del 15/04/2025</t>
  </si>
  <si>
    <t>FPA 197/25 del 11/04/2025</t>
  </si>
  <si>
    <t>FPA 16/25 del 21/04/2025</t>
  </si>
  <si>
    <t>49/PA del 17/04/2025</t>
  </si>
  <si>
    <t>48/PA del 17/04/2025</t>
  </si>
  <si>
    <t>FPA 53/25 del 10/04/2025</t>
  </si>
  <si>
    <t>FPA 51/25 del 07/04/2025</t>
  </si>
  <si>
    <t>994 del 23/04/2025</t>
  </si>
  <si>
    <t>PA187 del 02/05/2025</t>
  </si>
  <si>
    <t>1265/RC del 08/05/2025</t>
  </si>
  <si>
    <t>1104/SM del 08/05/2025</t>
  </si>
  <si>
    <t>407 del 13/05/2025</t>
  </si>
  <si>
    <t>135 del 14/05/2025</t>
  </si>
  <si>
    <t>225/E / 20 del 15/05/2025</t>
  </si>
  <si>
    <t>1324 del 30/04/2025</t>
  </si>
  <si>
    <t>864/2025-ORG del 16/05/2025</t>
  </si>
  <si>
    <t>833/2025-ORG del 13/05/2025</t>
  </si>
  <si>
    <t>00179/PA-74T del 15/05/2025</t>
  </si>
  <si>
    <t>FATTPA 2_25 del 11/05/2025</t>
  </si>
  <si>
    <t>FPA 269/25 del 08/05/2025</t>
  </si>
  <si>
    <t>132/7 del 07/05/2025</t>
  </si>
  <si>
    <t>217/PA del 09/05/2025</t>
  </si>
  <si>
    <t>468 del 29/04/2025</t>
  </si>
  <si>
    <t>FATTPA 65_25 del 22/05/2025</t>
  </si>
  <si>
    <t>PA227 del 20/05/2025</t>
  </si>
  <si>
    <t>636/2025 del 23/05/2025</t>
  </si>
  <si>
    <t>7/01-01 del 23/05/2025</t>
  </si>
  <si>
    <t>FPA 54/25 del 22/05/2025</t>
  </si>
  <si>
    <t>218 del 23/05/2025</t>
  </si>
  <si>
    <t>336 del 21/05/2025</t>
  </si>
  <si>
    <t>684 del 21/05/2025</t>
  </si>
  <si>
    <t>267/E / PA del 10/06/2025</t>
  </si>
  <si>
    <t>23/2025 del 06/06/2025</t>
  </si>
  <si>
    <t>19/2025/PAF del 28/05/2025</t>
  </si>
  <si>
    <t>1626 del 30/05/2025</t>
  </si>
  <si>
    <t>1560 del 30/05/2025</t>
  </si>
  <si>
    <t>2/24 del 05/06/2025</t>
  </si>
  <si>
    <t>1025134818 del 05/06/2025</t>
  </si>
  <si>
    <t>1/FE del 23/05/2025</t>
  </si>
  <si>
    <t>V3-13643 del 23/05/2025</t>
  </si>
  <si>
    <t>308/PA del 29/05/2025</t>
  </si>
  <si>
    <t>309/PA del 29/05/2025</t>
  </si>
  <si>
    <t>11 del 04/06/2025</t>
  </si>
  <si>
    <t>4014/FVIAC del 27/05/2025</t>
  </si>
  <si>
    <t>1612 del 31/05/2025</t>
  </si>
  <si>
    <t>779 del 11/06/2025</t>
  </si>
  <si>
    <t>910 del 25/06/2025</t>
  </si>
  <si>
    <t>911 del 25/06/2025</t>
  </si>
  <si>
    <t>319/E / PA del 27/06/2025</t>
  </si>
  <si>
    <t>428/EL del 17/06/2025</t>
  </si>
  <si>
    <t>11 del 17/06/2025</t>
  </si>
  <si>
    <t>32 del 14/06/2025</t>
  </si>
  <si>
    <t>5 del 22/06/2025</t>
  </si>
  <si>
    <t>816/V1/2025 del 26/06/2025</t>
  </si>
  <si>
    <t>CN25004465 del 30/06/2025</t>
  </si>
  <si>
    <t>125/PA del 30/06/2025</t>
  </si>
  <si>
    <t>896/001 del 07/06/2025</t>
  </si>
  <si>
    <t>210/E del 23/06/2025</t>
  </si>
  <si>
    <t>952/001 del 19/06/2025</t>
  </si>
  <si>
    <t>2027 del 30/06/2025</t>
  </si>
  <si>
    <t>1008/001 del 30/06/2025</t>
  </si>
  <si>
    <t>55/2025/d del 08/07/2025</t>
  </si>
  <si>
    <t>RIMS_2025_0002420 del 17/07/2025</t>
  </si>
  <si>
    <t>RIMS_2025_0002491 del 24/07/2025</t>
  </si>
  <si>
    <t>92/PA del 16/07/2025</t>
  </si>
  <si>
    <t>77/PA del 16/07/2025</t>
  </si>
  <si>
    <t>9 del 09/07/2025</t>
  </si>
  <si>
    <t>449 del 25/07/2025</t>
  </si>
  <si>
    <t>9/2025 del 02/07/2025</t>
  </si>
  <si>
    <t>2025   126/E del 28/07/2025</t>
  </si>
  <si>
    <t>486 del 19/08/2025</t>
  </si>
  <si>
    <t>588 del 01/09/2025</t>
  </si>
  <si>
    <t>36/2025/PAF del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</si>
</sst>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7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E9" sqref="E9:F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3" t="s">
        <v>1</v>
      </c>
      <c r="B7" s="34"/>
      <c r="C7" s="34"/>
      <c r="D7" s="34"/>
      <c r="E7" s="34"/>
      <c r="F7" s="35"/>
    </row>
    <row r="8" spans="1:9" ht="30.75" customHeight="1" x14ac:dyDescent="0.25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9" ht="29.25" customHeight="1" thickBot="1" x14ac:dyDescent="0.3">
      <c r="A9" s="36">
        <f>SUM(B13:B16)</f>
        <v>174</v>
      </c>
      <c r="B9" s="32"/>
      <c r="C9" s="31">
        <f>SUM(C13:C16)</f>
        <v>337006.37</v>
      </c>
      <c r="D9" s="32"/>
      <c r="E9" s="37">
        <f>('Trimestre 1'!H1+'Trimestre 2'!H1+'Trimestre 3'!H1+'Trimestre 4'!H1)/C9</f>
        <v>-23.142101943058229</v>
      </c>
      <c r="F9" s="38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39" t="s">
        <v>2</v>
      </c>
      <c r="B11" s="40"/>
      <c r="C11" s="40"/>
      <c r="D11" s="40"/>
      <c r="E11" s="40"/>
      <c r="F11" s="41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69</v>
      </c>
      <c r="C13" s="26">
        <f>'Trimestre 1'!B1</f>
        <v>129046.26000000002</v>
      </c>
      <c r="D13" s="26">
        <f>'Trimestre 1'!G1</f>
        <v>-22.183395938789701</v>
      </c>
      <c r="E13" s="26">
        <v>4396.71</v>
      </c>
      <c r="F13" s="30">
        <v>6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76</v>
      </c>
      <c r="C14" s="26">
        <f>'Trimestre 2'!B1</f>
        <v>121893.09999999996</v>
      </c>
      <c r="D14" s="26">
        <f>'Trimestre 2'!G1</f>
        <v>-22.369507379827084</v>
      </c>
      <c r="E14" s="26">
        <v>46057.61</v>
      </c>
      <c r="F14" s="30">
        <v>9</v>
      </c>
    </row>
    <row r="15" spans="1:9" ht="22.5" customHeight="1" x14ac:dyDescent="0.25">
      <c r="A15" s="25" t="s">
        <v>15</v>
      </c>
      <c r="B15" s="14">
        <f>'Trimestre 3'!C1</f>
        <v>29</v>
      </c>
      <c r="C15" s="26">
        <f>'Trimestre 3'!B1</f>
        <v>86067.01</v>
      </c>
      <c r="D15" s="26">
        <f>'Trimestre 3'!G1</f>
        <v>-25.673749907194402</v>
      </c>
      <c r="E15" s="26">
        <v>0</v>
      </c>
      <c r="F15" s="30">
        <v>0</v>
      </c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topLeftCell="A29"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129046.26000000002</v>
      </c>
      <c r="C1">
        <f>COUNTA(A4:A203)</f>
        <v>69</v>
      </c>
      <c r="G1" s="13">
        <f>IF(B1&lt;&gt;0,H1/B1,0)</f>
        <v>-22.183395938789701</v>
      </c>
      <c r="H1" s="12">
        <f>SUM(H4:H195)</f>
        <v>-2862684.2800000007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23</v>
      </c>
      <c r="B4" s="9">
        <v>854.55</v>
      </c>
      <c r="C4" s="10">
        <v>45685</v>
      </c>
      <c r="D4" s="10">
        <v>45677</v>
      </c>
      <c r="E4" s="10"/>
      <c r="F4" s="10"/>
      <c r="G4" s="1">
        <f>D4-C4-(F4-E4)</f>
        <v>-8</v>
      </c>
      <c r="H4" s="9">
        <f>B4*G4</f>
        <v>-6836.4</v>
      </c>
    </row>
    <row r="5" spans="1:8" x14ac:dyDescent="0.25">
      <c r="A5" s="16" t="s">
        <v>24</v>
      </c>
      <c r="B5" s="9">
        <v>8330</v>
      </c>
      <c r="C5" s="10">
        <v>45687</v>
      </c>
      <c r="D5" s="10">
        <v>45677</v>
      </c>
      <c r="E5" s="10"/>
      <c r="F5" s="10"/>
      <c r="G5" s="1">
        <f t="shared" ref="G5:G68" si="0">D5-C5-(F5-E5)</f>
        <v>-10</v>
      </c>
      <c r="H5" s="9">
        <f t="shared" ref="H5:H68" si="1">B5*G5</f>
        <v>-83300</v>
      </c>
    </row>
    <row r="6" spans="1:8" x14ac:dyDescent="0.25">
      <c r="A6" s="16" t="s">
        <v>25</v>
      </c>
      <c r="B6" s="9">
        <v>4483.5</v>
      </c>
      <c r="C6" s="10">
        <v>45687</v>
      </c>
      <c r="D6" s="10">
        <v>45677</v>
      </c>
      <c r="E6" s="10"/>
      <c r="F6" s="10"/>
      <c r="G6" s="1">
        <f t="shared" si="0"/>
        <v>-10</v>
      </c>
      <c r="H6" s="9">
        <f t="shared" si="1"/>
        <v>-44835</v>
      </c>
    </row>
    <row r="7" spans="1:8" x14ac:dyDescent="0.25">
      <c r="A7" s="16" t="s">
        <v>26</v>
      </c>
      <c r="B7" s="9">
        <v>1336.36</v>
      </c>
      <c r="C7" s="10">
        <v>45687</v>
      </c>
      <c r="D7" s="10">
        <v>45677</v>
      </c>
      <c r="E7" s="10"/>
      <c r="F7" s="10"/>
      <c r="G7" s="1">
        <f t="shared" si="0"/>
        <v>-10</v>
      </c>
      <c r="H7" s="9">
        <f t="shared" si="1"/>
        <v>-13363.6</v>
      </c>
    </row>
    <row r="8" spans="1:8" x14ac:dyDescent="0.25">
      <c r="A8" s="16" t="s">
        <v>27</v>
      </c>
      <c r="B8" s="9">
        <v>432</v>
      </c>
      <c r="C8" s="10">
        <v>45703</v>
      </c>
      <c r="D8" s="10">
        <v>45677</v>
      </c>
      <c r="E8" s="10"/>
      <c r="F8" s="10"/>
      <c r="G8" s="1">
        <f t="shared" si="0"/>
        <v>-26</v>
      </c>
      <c r="H8" s="9">
        <f t="shared" si="1"/>
        <v>-11232</v>
      </c>
    </row>
    <row r="9" spans="1:8" x14ac:dyDescent="0.25">
      <c r="A9" s="16" t="s">
        <v>28</v>
      </c>
      <c r="B9" s="9">
        <v>46.55</v>
      </c>
      <c r="C9" s="10">
        <v>45703</v>
      </c>
      <c r="D9" s="10">
        <v>45677</v>
      </c>
      <c r="E9" s="10"/>
      <c r="F9" s="10"/>
      <c r="G9" s="1">
        <f t="shared" si="0"/>
        <v>-26</v>
      </c>
      <c r="H9" s="9">
        <f t="shared" si="1"/>
        <v>-1210.3</v>
      </c>
    </row>
    <row r="10" spans="1:8" x14ac:dyDescent="0.25">
      <c r="A10" s="16" t="s">
        <v>29</v>
      </c>
      <c r="B10" s="9">
        <v>368</v>
      </c>
      <c r="C10" s="10">
        <v>45703</v>
      </c>
      <c r="D10" s="10">
        <v>45677</v>
      </c>
      <c r="E10" s="10"/>
      <c r="F10" s="10"/>
      <c r="G10" s="1">
        <f t="shared" si="0"/>
        <v>-26</v>
      </c>
      <c r="H10" s="9">
        <f t="shared" si="1"/>
        <v>-9568</v>
      </c>
    </row>
    <row r="11" spans="1:8" x14ac:dyDescent="0.25">
      <c r="A11" s="16" t="s">
        <v>30</v>
      </c>
      <c r="B11" s="9">
        <v>793.5</v>
      </c>
      <c r="C11" s="10">
        <v>45703</v>
      </c>
      <c r="D11" s="10">
        <v>45677</v>
      </c>
      <c r="E11" s="10"/>
      <c r="F11" s="10"/>
      <c r="G11" s="1">
        <f t="shared" si="0"/>
        <v>-26</v>
      </c>
      <c r="H11" s="9">
        <f t="shared" si="1"/>
        <v>-20631</v>
      </c>
    </row>
    <row r="12" spans="1:8" x14ac:dyDescent="0.25">
      <c r="A12" s="16" t="s">
        <v>27</v>
      </c>
      <c r="B12" s="9">
        <v>7000</v>
      </c>
      <c r="C12" s="10">
        <v>45703</v>
      </c>
      <c r="D12" s="10">
        <v>45687</v>
      </c>
      <c r="E12" s="10"/>
      <c r="F12" s="10"/>
      <c r="G12" s="1">
        <f t="shared" si="0"/>
        <v>-16</v>
      </c>
      <c r="H12" s="9">
        <f t="shared" si="1"/>
        <v>-112000</v>
      </c>
    </row>
    <row r="13" spans="1:8" x14ac:dyDescent="0.25">
      <c r="A13" s="16" t="s">
        <v>31</v>
      </c>
      <c r="B13" s="9">
        <v>3000</v>
      </c>
      <c r="C13" s="10">
        <v>45703</v>
      </c>
      <c r="D13" s="10">
        <v>45687</v>
      </c>
      <c r="E13" s="10"/>
      <c r="F13" s="10"/>
      <c r="G13" s="1">
        <f t="shared" si="0"/>
        <v>-16</v>
      </c>
      <c r="H13" s="9">
        <f t="shared" si="1"/>
        <v>-48000</v>
      </c>
    </row>
    <row r="14" spans="1:8" x14ac:dyDescent="0.25">
      <c r="A14" s="16" t="s">
        <v>32</v>
      </c>
      <c r="B14" s="9">
        <v>359.09</v>
      </c>
      <c r="C14" s="10">
        <v>45703</v>
      </c>
      <c r="D14" s="10">
        <v>45687</v>
      </c>
      <c r="E14" s="10"/>
      <c r="F14" s="10"/>
      <c r="G14" s="1">
        <f t="shared" si="0"/>
        <v>-16</v>
      </c>
      <c r="H14" s="9">
        <f t="shared" si="1"/>
        <v>-5745.44</v>
      </c>
    </row>
    <row r="15" spans="1:8" x14ac:dyDescent="0.25">
      <c r="A15" s="16" t="s">
        <v>33</v>
      </c>
      <c r="B15" s="9">
        <v>2059.65</v>
      </c>
      <c r="C15" s="10">
        <v>45707</v>
      </c>
      <c r="D15" s="10">
        <v>45687</v>
      </c>
      <c r="E15" s="10"/>
      <c r="F15" s="10"/>
      <c r="G15" s="1">
        <f t="shared" si="0"/>
        <v>-20</v>
      </c>
      <c r="H15" s="9">
        <f t="shared" si="1"/>
        <v>-41193</v>
      </c>
    </row>
    <row r="16" spans="1:8" x14ac:dyDescent="0.25">
      <c r="A16" s="16" t="s">
        <v>34</v>
      </c>
      <c r="B16" s="9">
        <v>540.91</v>
      </c>
      <c r="C16" s="10">
        <v>45707</v>
      </c>
      <c r="D16" s="10">
        <v>45687</v>
      </c>
      <c r="E16" s="10"/>
      <c r="F16" s="10"/>
      <c r="G16" s="1">
        <f t="shared" si="0"/>
        <v>-20</v>
      </c>
      <c r="H16" s="9">
        <f t="shared" si="1"/>
        <v>-10818.2</v>
      </c>
    </row>
    <row r="17" spans="1:8" x14ac:dyDescent="0.25">
      <c r="A17" s="16" t="s">
        <v>35</v>
      </c>
      <c r="B17" s="9">
        <v>3399.99</v>
      </c>
      <c r="C17" s="10">
        <v>45707</v>
      </c>
      <c r="D17" s="10">
        <v>45685</v>
      </c>
      <c r="E17" s="10"/>
      <c r="F17" s="10"/>
      <c r="G17" s="1">
        <f t="shared" si="0"/>
        <v>-22</v>
      </c>
      <c r="H17" s="9">
        <f t="shared" si="1"/>
        <v>-74799.78</v>
      </c>
    </row>
    <row r="18" spans="1:8" x14ac:dyDescent="0.25">
      <c r="A18" s="16" t="s">
        <v>36</v>
      </c>
      <c r="B18" s="9">
        <v>707.01</v>
      </c>
      <c r="C18" s="10">
        <v>45707</v>
      </c>
      <c r="D18" s="10">
        <v>45685</v>
      </c>
      <c r="E18" s="10"/>
      <c r="F18" s="10"/>
      <c r="G18" s="1">
        <f t="shared" si="0"/>
        <v>-22</v>
      </c>
      <c r="H18" s="9">
        <f t="shared" si="1"/>
        <v>-15554.22</v>
      </c>
    </row>
    <row r="19" spans="1:8" x14ac:dyDescent="0.25">
      <c r="A19" s="16" t="s">
        <v>37</v>
      </c>
      <c r="B19" s="9">
        <v>97.7</v>
      </c>
      <c r="C19" s="10">
        <v>45722</v>
      </c>
      <c r="D19" s="10">
        <v>45695</v>
      </c>
      <c r="E19" s="10"/>
      <c r="F19" s="10"/>
      <c r="G19" s="1">
        <f t="shared" si="0"/>
        <v>-27</v>
      </c>
      <c r="H19" s="9">
        <f t="shared" si="1"/>
        <v>-2637.9</v>
      </c>
    </row>
    <row r="20" spans="1:8" x14ac:dyDescent="0.25">
      <c r="A20" s="16" t="s">
        <v>38</v>
      </c>
      <c r="B20" s="9">
        <v>142</v>
      </c>
      <c r="C20" s="10">
        <v>45722</v>
      </c>
      <c r="D20" s="10">
        <v>45695</v>
      </c>
      <c r="E20" s="10"/>
      <c r="F20" s="10"/>
      <c r="G20" s="1">
        <f t="shared" si="0"/>
        <v>-27</v>
      </c>
      <c r="H20" s="9">
        <f t="shared" si="1"/>
        <v>-3834</v>
      </c>
    </row>
    <row r="21" spans="1:8" x14ac:dyDescent="0.25">
      <c r="A21" s="16" t="s">
        <v>39</v>
      </c>
      <c r="B21" s="9">
        <v>700</v>
      </c>
      <c r="C21" s="10">
        <v>45722</v>
      </c>
      <c r="D21" s="10">
        <v>45695</v>
      </c>
      <c r="E21" s="10"/>
      <c r="F21" s="10"/>
      <c r="G21" s="1">
        <f t="shared" si="0"/>
        <v>-27</v>
      </c>
      <c r="H21" s="9">
        <f t="shared" si="1"/>
        <v>-18900</v>
      </c>
    </row>
    <row r="22" spans="1:8" x14ac:dyDescent="0.25">
      <c r="A22" s="16" t="s">
        <v>40</v>
      </c>
      <c r="B22" s="9">
        <v>715</v>
      </c>
      <c r="C22" s="10">
        <v>45722</v>
      </c>
      <c r="D22" s="10">
        <v>45695</v>
      </c>
      <c r="E22" s="10"/>
      <c r="F22" s="10"/>
      <c r="G22" s="1">
        <f t="shared" si="0"/>
        <v>-27</v>
      </c>
      <c r="H22" s="9">
        <f t="shared" si="1"/>
        <v>-19305</v>
      </c>
    </row>
    <row r="23" spans="1:8" x14ac:dyDescent="0.25">
      <c r="A23" s="16" t="s">
        <v>41</v>
      </c>
      <c r="B23" s="9">
        <v>1514.64</v>
      </c>
      <c r="C23" s="10">
        <v>45722</v>
      </c>
      <c r="D23" s="10">
        <v>45695</v>
      </c>
      <c r="E23" s="10"/>
      <c r="F23" s="10"/>
      <c r="G23" s="1">
        <f t="shared" si="0"/>
        <v>-27</v>
      </c>
      <c r="H23" s="9">
        <f t="shared" si="1"/>
        <v>-40895.279999999999</v>
      </c>
    </row>
    <row r="24" spans="1:8" x14ac:dyDescent="0.25">
      <c r="A24" s="16" t="s">
        <v>42</v>
      </c>
      <c r="B24" s="9">
        <v>500</v>
      </c>
      <c r="C24" s="10">
        <v>45722</v>
      </c>
      <c r="D24" s="10">
        <v>45695</v>
      </c>
      <c r="E24" s="10"/>
      <c r="F24" s="10"/>
      <c r="G24" s="1">
        <f t="shared" si="0"/>
        <v>-27</v>
      </c>
      <c r="H24" s="9">
        <f t="shared" si="1"/>
        <v>-13500</v>
      </c>
    </row>
    <row r="25" spans="1:8" x14ac:dyDescent="0.25">
      <c r="A25" s="16" t="s">
        <v>43</v>
      </c>
      <c r="B25" s="9">
        <v>2220</v>
      </c>
      <c r="C25" s="10">
        <v>45722</v>
      </c>
      <c r="D25" s="10">
        <v>45695</v>
      </c>
      <c r="E25" s="10"/>
      <c r="F25" s="10"/>
      <c r="G25" s="1">
        <f t="shared" si="0"/>
        <v>-27</v>
      </c>
      <c r="H25" s="9">
        <f t="shared" si="1"/>
        <v>-59940</v>
      </c>
    </row>
    <row r="26" spans="1:8" x14ac:dyDescent="0.25">
      <c r="A26" s="16" t="s">
        <v>44</v>
      </c>
      <c r="B26" s="9">
        <v>7000</v>
      </c>
      <c r="C26" s="10">
        <v>45722</v>
      </c>
      <c r="D26" s="10">
        <v>45706</v>
      </c>
      <c r="E26" s="10"/>
      <c r="F26" s="10"/>
      <c r="G26" s="1">
        <f t="shared" si="0"/>
        <v>-16</v>
      </c>
      <c r="H26" s="9">
        <f t="shared" si="1"/>
        <v>-112000</v>
      </c>
    </row>
    <row r="27" spans="1:8" x14ac:dyDescent="0.25">
      <c r="A27" s="16" t="s">
        <v>45</v>
      </c>
      <c r="B27" s="9">
        <v>3000</v>
      </c>
      <c r="C27" s="10">
        <v>45722</v>
      </c>
      <c r="D27" s="10">
        <v>45706</v>
      </c>
      <c r="E27" s="10"/>
      <c r="F27" s="10"/>
      <c r="G27" s="1">
        <f t="shared" si="0"/>
        <v>-16</v>
      </c>
      <c r="H27" s="9">
        <f t="shared" si="1"/>
        <v>-48000</v>
      </c>
    </row>
    <row r="28" spans="1:8" x14ac:dyDescent="0.25">
      <c r="A28" s="16" t="s">
        <v>46</v>
      </c>
      <c r="B28" s="9">
        <v>23049.91</v>
      </c>
      <c r="C28" s="10">
        <v>45731</v>
      </c>
      <c r="D28" s="10">
        <v>45706</v>
      </c>
      <c r="E28" s="10"/>
      <c r="F28" s="10"/>
      <c r="G28" s="1">
        <f t="shared" si="0"/>
        <v>-25</v>
      </c>
      <c r="H28" s="9">
        <f t="shared" si="1"/>
        <v>-576247.75</v>
      </c>
    </row>
    <row r="29" spans="1:8" x14ac:dyDescent="0.25">
      <c r="A29" s="16" t="s">
        <v>47</v>
      </c>
      <c r="B29" s="9">
        <v>550</v>
      </c>
      <c r="C29" s="10">
        <v>45731</v>
      </c>
      <c r="D29" s="10">
        <v>45706</v>
      </c>
      <c r="E29" s="10"/>
      <c r="F29" s="10"/>
      <c r="G29" s="1">
        <f t="shared" si="0"/>
        <v>-25</v>
      </c>
      <c r="H29" s="9">
        <f t="shared" si="1"/>
        <v>-13750</v>
      </c>
    </row>
    <row r="30" spans="1:8" x14ac:dyDescent="0.25">
      <c r="A30" s="16" t="s">
        <v>48</v>
      </c>
      <c r="B30" s="9">
        <v>506</v>
      </c>
      <c r="C30" s="10">
        <v>45731</v>
      </c>
      <c r="D30" s="10">
        <v>45706</v>
      </c>
      <c r="E30" s="10"/>
      <c r="F30" s="10"/>
      <c r="G30" s="1">
        <f t="shared" si="0"/>
        <v>-25</v>
      </c>
      <c r="H30" s="9">
        <f t="shared" si="1"/>
        <v>-12650</v>
      </c>
    </row>
    <row r="31" spans="1:8" x14ac:dyDescent="0.25">
      <c r="A31" s="16" t="s">
        <v>49</v>
      </c>
      <c r="B31" s="9">
        <v>690</v>
      </c>
      <c r="C31" s="10">
        <v>45731</v>
      </c>
      <c r="D31" s="10">
        <v>45706</v>
      </c>
      <c r="E31" s="10"/>
      <c r="F31" s="10"/>
      <c r="G31" s="1">
        <f t="shared" si="0"/>
        <v>-25</v>
      </c>
      <c r="H31" s="9">
        <f t="shared" si="1"/>
        <v>-17250</v>
      </c>
    </row>
    <row r="32" spans="1:8" x14ac:dyDescent="0.25">
      <c r="A32" s="16" t="s">
        <v>50</v>
      </c>
      <c r="B32" s="9">
        <v>190</v>
      </c>
      <c r="C32" s="10">
        <v>45731</v>
      </c>
      <c r="D32" s="10">
        <v>45706</v>
      </c>
      <c r="E32" s="10"/>
      <c r="F32" s="10"/>
      <c r="G32" s="1">
        <f t="shared" si="0"/>
        <v>-25</v>
      </c>
      <c r="H32" s="9">
        <f t="shared" si="1"/>
        <v>-4750</v>
      </c>
    </row>
    <row r="33" spans="1:8" x14ac:dyDescent="0.25">
      <c r="A33" s="16" t="s">
        <v>51</v>
      </c>
      <c r="B33" s="9">
        <v>1900</v>
      </c>
      <c r="C33" s="10">
        <v>45731</v>
      </c>
      <c r="D33" s="10">
        <v>45706</v>
      </c>
      <c r="E33" s="10"/>
      <c r="F33" s="10"/>
      <c r="G33" s="1">
        <f t="shared" si="0"/>
        <v>-25</v>
      </c>
      <c r="H33" s="9">
        <f t="shared" si="1"/>
        <v>-47500</v>
      </c>
    </row>
    <row r="34" spans="1:8" x14ac:dyDescent="0.25">
      <c r="A34" s="16" t="s">
        <v>52</v>
      </c>
      <c r="B34" s="9">
        <v>108.93</v>
      </c>
      <c r="C34" s="10">
        <v>45731</v>
      </c>
      <c r="D34" s="10">
        <v>45706</v>
      </c>
      <c r="E34" s="10"/>
      <c r="F34" s="10"/>
      <c r="G34" s="1">
        <f t="shared" si="0"/>
        <v>-25</v>
      </c>
      <c r="H34" s="9">
        <f t="shared" si="1"/>
        <v>-2723.25</v>
      </c>
    </row>
    <row r="35" spans="1:8" x14ac:dyDescent="0.25">
      <c r="A35" s="16" t="s">
        <v>53</v>
      </c>
      <c r="B35" s="9">
        <v>2850</v>
      </c>
      <c r="C35" s="10">
        <v>45731</v>
      </c>
      <c r="D35" s="10">
        <v>45708</v>
      </c>
      <c r="E35" s="10"/>
      <c r="F35" s="10"/>
      <c r="G35" s="1">
        <f t="shared" si="0"/>
        <v>-23</v>
      </c>
      <c r="H35" s="9">
        <f t="shared" si="1"/>
        <v>-65550</v>
      </c>
    </row>
    <row r="36" spans="1:8" x14ac:dyDescent="0.25">
      <c r="A36" s="16" t="s">
        <v>54</v>
      </c>
      <c r="B36" s="9">
        <v>925</v>
      </c>
      <c r="C36" s="10">
        <v>45731</v>
      </c>
      <c r="D36" s="10">
        <v>45709</v>
      </c>
      <c r="E36" s="10"/>
      <c r="F36" s="10"/>
      <c r="G36" s="1">
        <f t="shared" si="0"/>
        <v>-22</v>
      </c>
      <c r="H36" s="9">
        <f t="shared" si="1"/>
        <v>-20350</v>
      </c>
    </row>
    <row r="37" spans="1:8" x14ac:dyDescent="0.25">
      <c r="A37" s="16" t="s">
        <v>55</v>
      </c>
      <c r="B37" s="9">
        <v>722.6</v>
      </c>
      <c r="C37" s="10">
        <v>45749</v>
      </c>
      <c r="D37" s="10">
        <v>45728</v>
      </c>
      <c r="E37" s="10"/>
      <c r="F37" s="10"/>
      <c r="G37" s="1">
        <f t="shared" si="0"/>
        <v>-21</v>
      </c>
      <c r="H37" s="9">
        <f t="shared" si="1"/>
        <v>-15174.6</v>
      </c>
    </row>
    <row r="38" spans="1:8" x14ac:dyDescent="0.25">
      <c r="A38" s="16" t="s">
        <v>56</v>
      </c>
      <c r="B38" s="9">
        <v>275.99</v>
      </c>
      <c r="C38" s="10">
        <v>45749</v>
      </c>
      <c r="D38" s="10">
        <v>45728</v>
      </c>
      <c r="E38" s="10"/>
      <c r="F38" s="10"/>
      <c r="G38" s="1">
        <f t="shared" si="0"/>
        <v>-21</v>
      </c>
      <c r="H38" s="9">
        <f t="shared" si="1"/>
        <v>-5795.79</v>
      </c>
    </row>
    <row r="39" spans="1:8" x14ac:dyDescent="0.25">
      <c r="A39" s="16" t="s">
        <v>57</v>
      </c>
      <c r="B39" s="9">
        <v>330</v>
      </c>
      <c r="C39" s="10">
        <v>45749</v>
      </c>
      <c r="D39" s="10">
        <v>45728</v>
      </c>
      <c r="E39" s="10"/>
      <c r="F39" s="10"/>
      <c r="G39" s="1">
        <f t="shared" si="0"/>
        <v>-21</v>
      </c>
      <c r="H39" s="9">
        <f t="shared" si="1"/>
        <v>-6930</v>
      </c>
    </row>
    <row r="40" spans="1:8" x14ac:dyDescent="0.25">
      <c r="A40" s="16" t="s">
        <v>58</v>
      </c>
      <c r="B40" s="9">
        <v>250</v>
      </c>
      <c r="C40" s="10">
        <v>45749</v>
      </c>
      <c r="D40" s="10">
        <v>45728</v>
      </c>
      <c r="E40" s="10"/>
      <c r="F40" s="10"/>
      <c r="G40" s="1">
        <f t="shared" si="0"/>
        <v>-21</v>
      </c>
      <c r="H40" s="9">
        <f t="shared" si="1"/>
        <v>-5250</v>
      </c>
    </row>
    <row r="41" spans="1:8" x14ac:dyDescent="0.25">
      <c r="A41" s="16" t="s">
        <v>59</v>
      </c>
      <c r="B41" s="9">
        <v>90</v>
      </c>
      <c r="C41" s="10">
        <v>45749</v>
      </c>
      <c r="D41" s="10">
        <v>45728</v>
      </c>
      <c r="E41" s="10"/>
      <c r="F41" s="10"/>
      <c r="G41" s="1">
        <f t="shared" si="0"/>
        <v>-21</v>
      </c>
      <c r="H41" s="9">
        <f t="shared" si="1"/>
        <v>-1890</v>
      </c>
    </row>
    <row r="42" spans="1:8" x14ac:dyDescent="0.25">
      <c r="A42" s="16" t="s">
        <v>60</v>
      </c>
      <c r="B42" s="9">
        <v>180</v>
      </c>
      <c r="C42" s="10">
        <v>45749</v>
      </c>
      <c r="D42" s="10">
        <v>45728</v>
      </c>
      <c r="E42" s="10"/>
      <c r="F42" s="10"/>
      <c r="G42" s="1">
        <f t="shared" si="0"/>
        <v>-21</v>
      </c>
      <c r="H42" s="9">
        <f t="shared" si="1"/>
        <v>-3780</v>
      </c>
    </row>
    <row r="43" spans="1:8" x14ac:dyDescent="0.25">
      <c r="A43" s="16" t="s">
        <v>61</v>
      </c>
      <c r="B43" s="9">
        <v>728</v>
      </c>
      <c r="C43" s="10">
        <v>45749</v>
      </c>
      <c r="D43" s="10">
        <v>45728</v>
      </c>
      <c r="E43" s="10"/>
      <c r="F43" s="10"/>
      <c r="G43" s="1">
        <f t="shared" si="0"/>
        <v>-21</v>
      </c>
      <c r="H43" s="9">
        <f t="shared" si="1"/>
        <v>-15288</v>
      </c>
    </row>
    <row r="44" spans="1:8" x14ac:dyDescent="0.25">
      <c r="A44" s="16" t="s">
        <v>62</v>
      </c>
      <c r="B44" s="9">
        <v>1365</v>
      </c>
      <c r="C44" s="10">
        <v>45749</v>
      </c>
      <c r="D44" s="10">
        <v>45728</v>
      </c>
      <c r="E44" s="10"/>
      <c r="F44" s="10"/>
      <c r="G44" s="1">
        <f t="shared" si="0"/>
        <v>-21</v>
      </c>
      <c r="H44" s="9">
        <f t="shared" si="1"/>
        <v>-28665</v>
      </c>
    </row>
    <row r="45" spans="1:8" x14ac:dyDescent="0.25">
      <c r="A45" s="16" t="s">
        <v>63</v>
      </c>
      <c r="B45" s="9">
        <v>182.36</v>
      </c>
      <c r="C45" s="10">
        <v>45749</v>
      </c>
      <c r="D45" s="10">
        <v>45728</v>
      </c>
      <c r="E45" s="10"/>
      <c r="F45" s="10"/>
      <c r="G45" s="1">
        <f t="shared" si="0"/>
        <v>-21</v>
      </c>
      <c r="H45" s="9">
        <f t="shared" si="1"/>
        <v>-3829.56</v>
      </c>
    </row>
    <row r="46" spans="1:8" x14ac:dyDescent="0.25">
      <c r="A46" s="16" t="s">
        <v>64</v>
      </c>
      <c r="B46" s="9">
        <v>3200</v>
      </c>
      <c r="C46" s="10">
        <v>45749</v>
      </c>
      <c r="D46" s="10">
        <v>45728</v>
      </c>
      <c r="E46" s="10"/>
      <c r="F46" s="10"/>
      <c r="G46" s="1">
        <f t="shared" si="0"/>
        <v>-21</v>
      </c>
      <c r="H46" s="9">
        <f t="shared" si="1"/>
        <v>-67200</v>
      </c>
    </row>
    <row r="47" spans="1:8" x14ac:dyDescent="0.25">
      <c r="A47" s="16" t="s">
        <v>65</v>
      </c>
      <c r="B47" s="9">
        <v>450.82</v>
      </c>
      <c r="C47" s="10">
        <v>45749</v>
      </c>
      <c r="D47" s="10">
        <v>45728</v>
      </c>
      <c r="E47" s="10"/>
      <c r="F47" s="10"/>
      <c r="G47" s="1">
        <f t="shared" si="0"/>
        <v>-21</v>
      </c>
      <c r="H47" s="9">
        <f t="shared" si="1"/>
        <v>-9467.2199999999993</v>
      </c>
    </row>
    <row r="48" spans="1:8" x14ac:dyDescent="0.25">
      <c r="A48" s="16" t="s">
        <v>66</v>
      </c>
      <c r="B48" s="9">
        <v>368.85</v>
      </c>
      <c r="C48" s="10">
        <v>45749</v>
      </c>
      <c r="D48" s="10">
        <v>45728</v>
      </c>
      <c r="E48" s="10"/>
      <c r="F48" s="10"/>
      <c r="G48" s="1">
        <f t="shared" si="0"/>
        <v>-21</v>
      </c>
      <c r="H48" s="9">
        <f t="shared" si="1"/>
        <v>-7745.85</v>
      </c>
    </row>
    <row r="49" spans="1:8" x14ac:dyDescent="0.25">
      <c r="A49" s="16" t="s">
        <v>67</v>
      </c>
      <c r="B49" s="9">
        <v>363.64</v>
      </c>
      <c r="C49" s="10">
        <v>45749</v>
      </c>
      <c r="D49" s="10">
        <v>45728</v>
      </c>
      <c r="E49" s="10"/>
      <c r="F49" s="10"/>
      <c r="G49" s="1">
        <f t="shared" si="0"/>
        <v>-21</v>
      </c>
      <c r="H49" s="9">
        <f t="shared" si="1"/>
        <v>-7636.44</v>
      </c>
    </row>
    <row r="50" spans="1:8" x14ac:dyDescent="0.25">
      <c r="A50" s="16" t="s">
        <v>68</v>
      </c>
      <c r="B50" s="9">
        <v>97.6</v>
      </c>
      <c r="C50" s="10">
        <v>45749</v>
      </c>
      <c r="D50" s="10">
        <v>45728</v>
      </c>
      <c r="E50" s="10"/>
      <c r="F50" s="10"/>
      <c r="G50" s="1">
        <f t="shared" si="0"/>
        <v>-21</v>
      </c>
      <c r="H50" s="9">
        <f t="shared" si="1"/>
        <v>-2049.6</v>
      </c>
    </row>
    <row r="51" spans="1:8" x14ac:dyDescent="0.25">
      <c r="A51" s="16" t="s">
        <v>69</v>
      </c>
      <c r="B51" s="9">
        <v>135.54</v>
      </c>
      <c r="C51" s="10">
        <v>45749</v>
      </c>
      <c r="D51" s="10">
        <v>45728</v>
      </c>
      <c r="E51" s="10"/>
      <c r="F51" s="10"/>
      <c r="G51" s="1">
        <f t="shared" si="0"/>
        <v>-21</v>
      </c>
      <c r="H51" s="9">
        <f t="shared" si="1"/>
        <v>-2846.34</v>
      </c>
    </row>
    <row r="52" spans="1:8" x14ac:dyDescent="0.25">
      <c r="A52" s="16" t="s">
        <v>70</v>
      </c>
      <c r="B52" s="9">
        <v>2608.89</v>
      </c>
      <c r="C52" s="10">
        <v>45749</v>
      </c>
      <c r="D52" s="10">
        <v>45728</v>
      </c>
      <c r="E52" s="10"/>
      <c r="F52" s="10"/>
      <c r="G52" s="1">
        <f t="shared" si="0"/>
        <v>-21</v>
      </c>
      <c r="H52" s="9">
        <f t="shared" si="1"/>
        <v>-54786.69</v>
      </c>
    </row>
    <row r="53" spans="1:8" x14ac:dyDescent="0.25">
      <c r="A53" s="16" t="s">
        <v>71</v>
      </c>
      <c r="B53" s="9">
        <v>85</v>
      </c>
      <c r="C53" s="10">
        <v>45749</v>
      </c>
      <c r="D53" s="10">
        <v>45728</v>
      </c>
      <c r="E53" s="10"/>
      <c r="F53" s="10"/>
      <c r="G53" s="1">
        <f t="shared" si="0"/>
        <v>-21</v>
      </c>
      <c r="H53" s="9">
        <f t="shared" si="1"/>
        <v>-1785</v>
      </c>
    </row>
    <row r="54" spans="1:8" x14ac:dyDescent="0.25">
      <c r="A54" s="16" t="s">
        <v>72</v>
      </c>
      <c r="B54" s="9">
        <v>140</v>
      </c>
      <c r="C54" s="10">
        <v>45756</v>
      </c>
      <c r="D54" s="10">
        <v>45728</v>
      </c>
      <c r="E54" s="10"/>
      <c r="F54" s="10"/>
      <c r="G54" s="1">
        <f t="shared" si="0"/>
        <v>-28</v>
      </c>
      <c r="H54" s="9">
        <f t="shared" si="1"/>
        <v>-3920</v>
      </c>
    </row>
    <row r="55" spans="1:8" x14ac:dyDescent="0.25">
      <c r="A55" s="16" t="s">
        <v>73</v>
      </c>
      <c r="B55" s="9">
        <v>140</v>
      </c>
      <c r="C55" s="10">
        <v>45756</v>
      </c>
      <c r="D55" s="10">
        <v>45728</v>
      </c>
      <c r="E55" s="10"/>
      <c r="F55" s="10"/>
      <c r="G55" s="1">
        <f t="shared" si="0"/>
        <v>-28</v>
      </c>
      <c r="H55" s="9">
        <f t="shared" si="1"/>
        <v>-3920</v>
      </c>
    </row>
    <row r="56" spans="1:8" x14ac:dyDescent="0.25">
      <c r="A56" s="16" t="s">
        <v>74</v>
      </c>
      <c r="B56" s="9">
        <v>140</v>
      </c>
      <c r="C56" s="10">
        <v>45756</v>
      </c>
      <c r="D56" s="10">
        <v>45728</v>
      </c>
      <c r="E56" s="10"/>
      <c r="F56" s="10"/>
      <c r="G56" s="1">
        <f t="shared" si="0"/>
        <v>-28</v>
      </c>
      <c r="H56" s="9">
        <f t="shared" si="1"/>
        <v>-3920</v>
      </c>
    </row>
    <row r="57" spans="1:8" x14ac:dyDescent="0.25">
      <c r="A57" s="16" t="s">
        <v>75</v>
      </c>
      <c r="B57" s="9">
        <v>140</v>
      </c>
      <c r="C57" s="10">
        <v>45756</v>
      </c>
      <c r="D57" s="10">
        <v>45728</v>
      </c>
      <c r="E57" s="10"/>
      <c r="F57" s="10"/>
      <c r="G57" s="1">
        <f t="shared" si="0"/>
        <v>-28</v>
      </c>
      <c r="H57" s="9">
        <f t="shared" si="1"/>
        <v>-3920</v>
      </c>
    </row>
    <row r="58" spans="1:8" x14ac:dyDescent="0.25">
      <c r="A58" s="16" t="s">
        <v>76</v>
      </c>
      <c r="B58" s="9">
        <v>1562.08</v>
      </c>
      <c r="C58" s="10">
        <v>45767</v>
      </c>
      <c r="D58" s="10">
        <v>45741</v>
      </c>
      <c r="E58" s="10"/>
      <c r="F58" s="10"/>
      <c r="G58" s="1">
        <f t="shared" si="0"/>
        <v>-26</v>
      </c>
      <c r="H58" s="9">
        <f t="shared" si="1"/>
        <v>-40614.080000000002</v>
      </c>
    </row>
    <row r="59" spans="1:8" x14ac:dyDescent="0.25">
      <c r="A59" s="16" t="s">
        <v>77</v>
      </c>
      <c r="B59" s="9">
        <v>150</v>
      </c>
      <c r="C59" s="10">
        <v>45767</v>
      </c>
      <c r="D59" s="10">
        <v>45741</v>
      </c>
      <c r="E59" s="10"/>
      <c r="F59" s="10"/>
      <c r="G59" s="1">
        <f t="shared" si="0"/>
        <v>-26</v>
      </c>
      <c r="H59" s="9">
        <f t="shared" si="1"/>
        <v>-3900</v>
      </c>
    </row>
    <row r="60" spans="1:8" x14ac:dyDescent="0.25">
      <c r="A60" s="16" t="s">
        <v>78</v>
      </c>
      <c r="B60" s="9">
        <v>150</v>
      </c>
      <c r="C60" s="10">
        <v>45767</v>
      </c>
      <c r="D60" s="10">
        <v>45741</v>
      </c>
      <c r="E60" s="10"/>
      <c r="F60" s="10"/>
      <c r="G60" s="1">
        <f t="shared" si="0"/>
        <v>-26</v>
      </c>
      <c r="H60" s="9">
        <f t="shared" si="1"/>
        <v>-3900</v>
      </c>
    </row>
    <row r="61" spans="1:8" x14ac:dyDescent="0.25">
      <c r="A61" s="16" t="s">
        <v>79</v>
      </c>
      <c r="B61" s="9">
        <v>150</v>
      </c>
      <c r="C61" s="10">
        <v>45767</v>
      </c>
      <c r="D61" s="10">
        <v>45741</v>
      </c>
      <c r="E61" s="10"/>
      <c r="F61" s="10"/>
      <c r="G61" s="1">
        <f t="shared" si="0"/>
        <v>-26</v>
      </c>
      <c r="H61" s="9">
        <f t="shared" si="1"/>
        <v>-3900</v>
      </c>
    </row>
    <row r="62" spans="1:8" x14ac:dyDescent="0.25">
      <c r="A62" s="16" t="s">
        <v>80</v>
      </c>
      <c r="B62" s="9">
        <v>75</v>
      </c>
      <c r="C62" s="10">
        <v>45767</v>
      </c>
      <c r="D62" s="10">
        <v>45741</v>
      </c>
      <c r="E62" s="10"/>
      <c r="F62" s="10"/>
      <c r="G62" s="1">
        <f t="shared" si="0"/>
        <v>-26</v>
      </c>
      <c r="H62" s="9">
        <f t="shared" si="1"/>
        <v>-1950</v>
      </c>
    </row>
    <row r="63" spans="1:8" x14ac:dyDescent="0.25">
      <c r="A63" s="16" t="s">
        <v>81</v>
      </c>
      <c r="B63" s="9">
        <v>200</v>
      </c>
      <c r="C63" s="10">
        <v>45767</v>
      </c>
      <c r="D63" s="10">
        <v>45741</v>
      </c>
      <c r="E63" s="10"/>
      <c r="F63" s="10"/>
      <c r="G63" s="1">
        <f t="shared" si="0"/>
        <v>-26</v>
      </c>
      <c r="H63" s="9">
        <f t="shared" si="1"/>
        <v>-5200</v>
      </c>
    </row>
    <row r="64" spans="1:8" x14ac:dyDescent="0.25">
      <c r="A64" s="16" t="s">
        <v>82</v>
      </c>
      <c r="B64" s="9">
        <v>26312</v>
      </c>
      <c r="C64" s="10">
        <v>45772</v>
      </c>
      <c r="D64" s="10">
        <v>45744</v>
      </c>
      <c r="E64" s="10"/>
      <c r="F64" s="10"/>
      <c r="G64" s="1">
        <f t="shared" si="0"/>
        <v>-28</v>
      </c>
      <c r="H64" s="9">
        <f t="shared" si="1"/>
        <v>-736736</v>
      </c>
    </row>
    <row r="65" spans="1:8" x14ac:dyDescent="0.25">
      <c r="A65" s="16" t="s">
        <v>83</v>
      </c>
      <c r="B65" s="9">
        <v>1216.9100000000001</v>
      </c>
      <c r="C65" s="10">
        <v>45772</v>
      </c>
      <c r="D65" s="10">
        <v>45744</v>
      </c>
      <c r="E65" s="10"/>
      <c r="F65" s="10"/>
      <c r="G65" s="1">
        <f t="shared" si="0"/>
        <v>-28</v>
      </c>
      <c r="H65" s="9">
        <f t="shared" si="1"/>
        <v>-34073.480000000003</v>
      </c>
    </row>
    <row r="66" spans="1:8" x14ac:dyDescent="0.25">
      <c r="A66" s="16" t="s">
        <v>84</v>
      </c>
      <c r="B66" s="9">
        <v>1364.5</v>
      </c>
      <c r="C66" s="10">
        <v>45772</v>
      </c>
      <c r="D66" s="10">
        <v>45744</v>
      </c>
      <c r="E66" s="10"/>
      <c r="F66" s="10"/>
      <c r="G66" s="1">
        <f t="shared" si="0"/>
        <v>-28</v>
      </c>
      <c r="H66" s="9">
        <f t="shared" si="1"/>
        <v>-38206</v>
      </c>
    </row>
    <row r="67" spans="1:8" x14ac:dyDescent="0.25">
      <c r="A67" s="16" t="s">
        <v>85</v>
      </c>
      <c r="B67" s="9">
        <v>1020</v>
      </c>
      <c r="C67" s="10">
        <v>45773</v>
      </c>
      <c r="D67" s="10">
        <v>45744</v>
      </c>
      <c r="E67" s="10"/>
      <c r="F67" s="10"/>
      <c r="G67" s="1">
        <f t="shared" si="0"/>
        <v>-29</v>
      </c>
      <c r="H67" s="9">
        <f t="shared" si="1"/>
        <v>-29580</v>
      </c>
    </row>
    <row r="68" spans="1:8" x14ac:dyDescent="0.25">
      <c r="A68" s="16" t="s">
        <v>86</v>
      </c>
      <c r="B68" s="9">
        <v>713</v>
      </c>
      <c r="C68" s="10">
        <v>45773</v>
      </c>
      <c r="D68" s="10">
        <v>45744</v>
      </c>
      <c r="E68" s="10"/>
      <c r="F68" s="10"/>
      <c r="G68" s="1">
        <f t="shared" si="0"/>
        <v>-29</v>
      </c>
      <c r="H68" s="9">
        <f t="shared" si="1"/>
        <v>-20677</v>
      </c>
    </row>
    <row r="69" spans="1:8" x14ac:dyDescent="0.25">
      <c r="A69" s="16" t="s">
        <v>87</v>
      </c>
      <c r="B69" s="9">
        <v>598</v>
      </c>
      <c r="C69" s="10">
        <v>45773</v>
      </c>
      <c r="D69" s="10">
        <v>45744</v>
      </c>
      <c r="E69" s="10"/>
      <c r="F69" s="10"/>
      <c r="G69" s="1">
        <f t="shared" ref="G69:G132" si="2">D69-C69-(F69-E69)</f>
        <v>-29</v>
      </c>
      <c r="H69" s="9">
        <f t="shared" ref="H69:H132" si="3">B69*G69</f>
        <v>-17342</v>
      </c>
    </row>
    <row r="70" spans="1:8" x14ac:dyDescent="0.25">
      <c r="A70" s="16" t="s">
        <v>88</v>
      </c>
      <c r="B70" s="9">
        <v>2700.43</v>
      </c>
      <c r="C70" s="10">
        <v>45773</v>
      </c>
      <c r="D70" s="10">
        <v>45744</v>
      </c>
      <c r="E70" s="10"/>
      <c r="F70" s="10"/>
      <c r="G70" s="1">
        <f t="shared" si="2"/>
        <v>-29</v>
      </c>
      <c r="H70" s="9">
        <f t="shared" si="3"/>
        <v>-78312.47</v>
      </c>
    </row>
    <row r="71" spans="1:8" x14ac:dyDescent="0.25">
      <c r="A71" s="16" t="s">
        <v>89</v>
      </c>
      <c r="B71" s="9">
        <v>315.20999999999998</v>
      </c>
      <c r="C71" s="10">
        <v>45773</v>
      </c>
      <c r="D71" s="10">
        <v>45744</v>
      </c>
      <c r="E71" s="10"/>
      <c r="F71" s="10"/>
      <c r="G71" s="1">
        <f t="shared" si="2"/>
        <v>-29</v>
      </c>
      <c r="H71" s="9">
        <f t="shared" si="3"/>
        <v>-9141.09</v>
      </c>
    </row>
    <row r="72" spans="1:8" x14ac:dyDescent="0.25">
      <c r="A72" s="16" t="s">
        <v>90</v>
      </c>
      <c r="B72" s="9">
        <v>154.55000000000001</v>
      </c>
      <c r="C72" s="10">
        <v>45773</v>
      </c>
      <c r="D72" s="10">
        <v>45744</v>
      </c>
      <c r="E72" s="10"/>
      <c r="F72" s="10"/>
      <c r="G72" s="1">
        <f t="shared" si="2"/>
        <v>-29</v>
      </c>
      <c r="H72" s="9">
        <f t="shared" si="3"/>
        <v>-4481.95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topLeftCell="A41" workbookViewId="0">
      <selection activeCell="C69" sqref="C69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121893.09999999996</v>
      </c>
      <c r="C1">
        <f>COUNTA(A4:A203)</f>
        <v>76</v>
      </c>
      <c r="G1" s="13">
        <f>IF(B1&lt;&gt;0,H1/B1,0)</f>
        <v>-22.369507379827084</v>
      </c>
      <c r="H1" s="12">
        <f>SUM(H4:H195)</f>
        <v>-2726688.6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91</v>
      </c>
      <c r="B4" s="9">
        <v>1090.9100000000001</v>
      </c>
      <c r="C4" s="10">
        <v>45775</v>
      </c>
      <c r="D4" s="10">
        <v>45750</v>
      </c>
      <c r="E4" s="10"/>
      <c r="F4" s="10"/>
      <c r="G4" s="1">
        <f>D4-C4-(F4-E4)</f>
        <v>-25</v>
      </c>
      <c r="H4" s="9">
        <f>B4*G4</f>
        <v>-27272.75</v>
      </c>
    </row>
    <row r="5" spans="1:8" x14ac:dyDescent="0.25">
      <c r="A5" s="16" t="s">
        <v>92</v>
      </c>
      <c r="B5" s="9">
        <v>400</v>
      </c>
      <c r="C5" s="10">
        <v>45775</v>
      </c>
      <c r="D5" s="10">
        <v>45750</v>
      </c>
      <c r="E5" s="10"/>
      <c r="F5" s="10"/>
      <c r="G5" s="1">
        <f t="shared" ref="G5:G68" si="0">D5-C5-(F5-E5)</f>
        <v>-25</v>
      </c>
      <c r="H5" s="9">
        <f t="shared" ref="H5:H68" si="1">B5*G5</f>
        <v>-10000</v>
      </c>
    </row>
    <row r="6" spans="1:8" x14ac:dyDescent="0.25">
      <c r="A6" s="16" t="s">
        <v>93</v>
      </c>
      <c r="B6" s="9">
        <v>190.91</v>
      </c>
      <c r="C6" s="10">
        <v>45775</v>
      </c>
      <c r="D6" s="10">
        <v>45750</v>
      </c>
      <c r="E6" s="10"/>
      <c r="F6" s="10"/>
      <c r="G6" s="1">
        <f t="shared" si="0"/>
        <v>-25</v>
      </c>
      <c r="H6" s="9">
        <f t="shared" si="1"/>
        <v>-4772.75</v>
      </c>
    </row>
    <row r="7" spans="1:8" x14ac:dyDescent="0.25">
      <c r="A7" s="16" t="s">
        <v>94</v>
      </c>
      <c r="B7" s="9">
        <v>92</v>
      </c>
      <c r="C7" s="10">
        <v>45775</v>
      </c>
      <c r="D7" s="10">
        <v>45750</v>
      </c>
      <c r="E7" s="10"/>
      <c r="F7" s="10"/>
      <c r="G7" s="1">
        <f t="shared" si="0"/>
        <v>-25</v>
      </c>
      <c r="H7" s="9">
        <f t="shared" si="1"/>
        <v>-2300</v>
      </c>
    </row>
    <row r="8" spans="1:8" x14ac:dyDescent="0.25">
      <c r="A8" s="16" t="s">
        <v>95</v>
      </c>
      <c r="B8" s="9">
        <v>196.72</v>
      </c>
      <c r="C8" s="10">
        <v>45775</v>
      </c>
      <c r="D8" s="10">
        <v>45750</v>
      </c>
      <c r="E8" s="10"/>
      <c r="F8" s="10"/>
      <c r="G8" s="1">
        <f t="shared" si="0"/>
        <v>-25</v>
      </c>
      <c r="H8" s="9">
        <f t="shared" si="1"/>
        <v>-4918</v>
      </c>
    </row>
    <row r="9" spans="1:8" x14ac:dyDescent="0.25">
      <c r="A9" s="16" t="s">
        <v>96</v>
      </c>
      <c r="B9" s="9">
        <v>600</v>
      </c>
      <c r="C9" s="10">
        <v>45775</v>
      </c>
      <c r="D9" s="10">
        <v>45750</v>
      </c>
      <c r="E9" s="10"/>
      <c r="F9" s="10"/>
      <c r="G9" s="1">
        <f t="shared" si="0"/>
        <v>-25</v>
      </c>
      <c r="H9" s="9">
        <f t="shared" si="1"/>
        <v>-15000</v>
      </c>
    </row>
    <row r="10" spans="1:8" x14ac:dyDescent="0.25">
      <c r="A10" s="16" t="s">
        <v>97</v>
      </c>
      <c r="B10" s="9">
        <v>309.08999999999997</v>
      </c>
      <c r="C10" s="10">
        <v>45779</v>
      </c>
      <c r="D10" s="10">
        <v>45750</v>
      </c>
      <c r="E10" s="10"/>
      <c r="F10" s="10"/>
      <c r="G10" s="1">
        <f t="shared" si="0"/>
        <v>-29</v>
      </c>
      <c r="H10" s="9">
        <f t="shared" si="1"/>
        <v>-8963.61</v>
      </c>
    </row>
    <row r="11" spans="1:8" x14ac:dyDescent="0.25">
      <c r="A11" s="16" t="s">
        <v>98</v>
      </c>
      <c r="B11" s="9">
        <v>1818.18</v>
      </c>
      <c r="C11" s="10">
        <v>45779</v>
      </c>
      <c r="D11" s="10">
        <v>45750</v>
      </c>
      <c r="E11" s="10"/>
      <c r="F11" s="10"/>
      <c r="G11" s="1">
        <f t="shared" si="0"/>
        <v>-29</v>
      </c>
      <c r="H11" s="9">
        <f t="shared" si="1"/>
        <v>-52727.22</v>
      </c>
    </row>
    <row r="12" spans="1:8" x14ac:dyDescent="0.25">
      <c r="A12" s="16" t="s">
        <v>99</v>
      </c>
      <c r="B12" s="9">
        <v>1090.9100000000001</v>
      </c>
      <c r="C12" s="10">
        <v>45779</v>
      </c>
      <c r="D12" s="10">
        <v>45750</v>
      </c>
      <c r="E12" s="10"/>
      <c r="F12" s="10"/>
      <c r="G12" s="1">
        <f t="shared" si="0"/>
        <v>-29</v>
      </c>
      <c r="H12" s="9">
        <f t="shared" si="1"/>
        <v>-31636.39</v>
      </c>
    </row>
    <row r="13" spans="1:8" x14ac:dyDescent="0.25">
      <c r="A13" s="16" t="s">
        <v>100</v>
      </c>
      <c r="B13" s="9">
        <v>755</v>
      </c>
      <c r="C13" s="10">
        <v>45779</v>
      </c>
      <c r="D13" s="10">
        <v>45750</v>
      </c>
      <c r="E13" s="10"/>
      <c r="F13" s="10"/>
      <c r="G13" s="1">
        <f t="shared" si="0"/>
        <v>-29</v>
      </c>
      <c r="H13" s="9">
        <f t="shared" si="1"/>
        <v>-21895</v>
      </c>
    </row>
    <row r="14" spans="1:8" x14ac:dyDescent="0.25">
      <c r="A14" s="16" t="s">
        <v>101</v>
      </c>
      <c r="B14" s="9">
        <v>109.5</v>
      </c>
      <c r="C14" s="10">
        <v>45779</v>
      </c>
      <c r="D14" s="10">
        <v>45750</v>
      </c>
      <c r="E14" s="10"/>
      <c r="F14" s="10"/>
      <c r="G14" s="1">
        <f t="shared" si="0"/>
        <v>-29</v>
      </c>
      <c r="H14" s="9">
        <f t="shared" si="1"/>
        <v>-3175.5</v>
      </c>
    </row>
    <row r="15" spans="1:8" x14ac:dyDescent="0.25">
      <c r="A15" s="16" t="s">
        <v>102</v>
      </c>
      <c r="B15" s="9">
        <v>86.36</v>
      </c>
      <c r="C15" s="10">
        <v>45779</v>
      </c>
      <c r="D15" s="10">
        <v>45750</v>
      </c>
      <c r="E15" s="10"/>
      <c r="F15" s="10"/>
      <c r="G15" s="1">
        <f t="shared" si="0"/>
        <v>-29</v>
      </c>
      <c r="H15" s="9">
        <f t="shared" si="1"/>
        <v>-2504.44</v>
      </c>
    </row>
    <row r="16" spans="1:8" x14ac:dyDescent="0.25">
      <c r="A16" s="16" t="s">
        <v>103</v>
      </c>
      <c r="B16" s="9">
        <v>1948.36</v>
      </c>
      <c r="C16" s="10">
        <v>45779</v>
      </c>
      <c r="D16" s="10">
        <v>45750</v>
      </c>
      <c r="E16" s="10"/>
      <c r="F16" s="10"/>
      <c r="G16" s="1">
        <f t="shared" si="0"/>
        <v>-29</v>
      </c>
      <c r="H16" s="9">
        <f t="shared" si="1"/>
        <v>-56502.44</v>
      </c>
    </row>
    <row r="17" spans="1:8" x14ac:dyDescent="0.25">
      <c r="A17" s="16" t="s">
        <v>104</v>
      </c>
      <c r="B17" s="9">
        <v>146.4</v>
      </c>
      <c r="C17" s="10">
        <v>45779</v>
      </c>
      <c r="D17" s="10">
        <v>45750</v>
      </c>
      <c r="E17" s="10"/>
      <c r="F17" s="10"/>
      <c r="G17" s="1">
        <f t="shared" si="0"/>
        <v>-29</v>
      </c>
      <c r="H17" s="9">
        <f t="shared" si="1"/>
        <v>-4245.6000000000004</v>
      </c>
    </row>
    <row r="18" spans="1:8" x14ac:dyDescent="0.25">
      <c r="A18" s="16" t="s">
        <v>105</v>
      </c>
      <c r="B18" s="9">
        <v>8095</v>
      </c>
      <c r="C18" s="10">
        <v>45792</v>
      </c>
      <c r="D18" s="10">
        <v>45776</v>
      </c>
      <c r="E18" s="10"/>
      <c r="F18" s="10"/>
      <c r="G18" s="1">
        <f t="shared" si="0"/>
        <v>-16</v>
      </c>
      <c r="H18" s="9">
        <f t="shared" si="1"/>
        <v>-129520</v>
      </c>
    </row>
    <row r="19" spans="1:8" x14ac:dyDescent="0.25">
      <c r="A19" s="16" t="s">
        <v>106</v>
      </c>
      <c r="B19" s="9">
        <v>83</v>
      </c>
      <c r="C19" s="10">
        <v>45792</v>
      </c>
      <c r="D19" s="10">
        <v>45776</v>
      </c>
      <c r="E19" s="10"/>
      <c r="F19" s="10"/>
      <c r="G19" s="1">
        <f t="shared" si="0"/>
        <v>-16</v>
      </c>
      <c r="H19" s="9">
        <f t="shared" si="1"/>
        <v>-1328</v>
      </c>
    </row>
    <row r="20" spans="1:8" x14ac:dyDescent="0.25">
      <c r="A20" s="16" t="s">
        <v>107</v>
      </c>
      <c r="B20" s="9">
        <v>1090.9100000000001</v>
      </c>
      <c r="C20" s="10">
        <v>45792</v>
      </c>
      <c r="D20" s="10">
        <v>45776</v>
      </c>
      <c r="E20" s="10"/>
      <c r="F20" s="10"/>
      <c r="G20" s="1">
        <f t="shared" si="0"/>
        <v>-16</v>
      </c>
      <c r="H20" s="9">
        <f t="shared" si="1"/>
        <v>-17454.560000000001</v>
      </c>
    </row>
    <row r="21" spans="1:8" x14ac:dyDescent="0.25">
      <c r="A21" s="16" t="s">
        <v>108</v>
      </c>
      <c r="B21" s="9">
        <v>2677.54</v>
      </c>
      <c r="C21" s="10">
        <v>45792</v>
      </c>
      <c r="D21" s="10">
        <v>45776</v>
      </c>
      <c r="E21" s="10"/>
      <c r="F21" s="10"/>
      <c r="G21" s="1">
        <f t="shared" si="0"/>
        <v>-16</v>
      </c>
      <c r="H21" s="9">
        <f t="shared" si="1"/>
        <v>-42840.639999999999</v>
      </c>
    </row>
    <row r="22" spans="1:8" x14ac:dyDescent="0.25">
      <c r="A22" s="16" t="s">
        <v>109</v>
      </c>
      <c r="B22" s="9">
        <v>713</v>
      </c>
      <c r="C22" s="10">
        <v>45792</v>
      </c>
      <c r="D22" s="10">
        <v>45776</v>
      </c>
      <c r="E22" s="10"/>
      <c r="F22" s="10"/>
      <c r="G22" s="1">
        <f t="shared" si="0"/>
        <v>-16</v>
      </c>
      <c r="H22" s="9">
        <f t="shared" si="1"/>
        <v>-11408</v>
      </c>
    </row>
    <row r="23" spans="1:8" x14ac:dyDescent="0.25">
      <c r="A23" s="16" t="s">
        <v>110</v>
      </c>
      <c r="B23" s="9">
        <v>27715</v>
      </c>
      <c r="C23" s="10">
        <v>45792</v>
      </c>
      <c r="D23" s="10">
        <v>45776</v>
      </c>
      <c r="E23" s="10"/>
      <c r="F23" s="10"/>
      <c r="G23" s="1">
        <f t="shared" si="0"/>
        <v>-16</v>
      </c>
      <c r="H23" s="9">
        <f t="shared" si="1"/>
        <v>-443440</v>
      </c>
    </row>
    <row r="24" spans="1:8" x14ac:dyDescent="0.25">
      <c r="A24" s="16" t="s">
        <v>111</v>
      </c>
      <c r="B24" s="9">
        <v>46.5</v>
      </c>
      <c r="C24" s="10">
        <v>45792</v>
      </c>
      <c r="D24" s="10">
        <v>45776</v>
      </c>
      <c r="E24" s="10"/>
      <c r="F24" s="10"/>
      <c r="G24" s="1">
        <f t="shared" si="0"/>
        <v>-16</v>
      </c>
      <c r="H24" s="9">
        <f t="shared" si="1"/>
        <v>-744</v>
      </c>
    </row>
    <row r="25" spans="1:8" x14ac:dyDescent="0.25">
      <c r="A25" s="16" t="s">
        <v>112</v>
      </c>
      <c r="B25" s="9">
        <v>1048.95</v>
      </c>
      <c r="C25" s="10">
        <v>45792</v>
      </c>
      <c r="D25" s="10">
        <v>45776</v>
      </c>
      <c r="E25" s="10"/>
      <c r="F25" s="10"/>
      <c r="G25" s="1">
        <f t="shared" si="0"/>
        <v>-16</v>
      </c>
      <c r="H25" s="9">
        <f t="shared" si="1"/>
        <v>-16783.2</v>
      </c>
    </row>
    <row r="26" spans="1:8" x14ac:dyDescent="0.25">
      <c r="A26" s="16" t="s">
        <v>113</v>
      </c>
      <c r="B26" s="9">
        <v>300</v>
      </c>
      <c r="C26" s="10">
        <v>45792</v>
      </c>
      <c r="D26" s="10">
        <v>45776</v>
      </c>
      <c r="E26" s="10"/>
      <c r="F26" s="10"/>
      <c r="G26" s="1">
        <f t="shared" si="0"/>
        <v>-16</v>
      </c>
      <c r="H26" s="9">
        <f t="shared" si="1"/>
        <v>-4800</v>
      </c>
    </row>
    <row r="27" spans="1:8" x14ac:dyDescent="0.25">
      <c r="A27" s="16" t="s">
        <v>114</v>
      </c>
      <c r="B27" s="9">
        <v>328.34</v>
      </c>
      <c r="C27" s="10">
        <v>45792</v>
      </c>
      <c r="D27" s="10">
        <v>45776</v>
      </c>
      <c r="E27" s="10"/>
      <c r="F27" s="10"/>
      <c r="G27" s="1">
        <f t="shared" si="0"/>
        <v>-16</v>
      </c>
      <c r="H27" s="9">
        <f t="shared" si="1"/>
        <v>-5253.44</v>
      </c>
    </row>
    <row r="28" spans="1:8" x14ac:dyDescent="0.25">
      <c r="A28" s="16" t="s">
        <v>115</v>
      </c>
      <c r="B28" s="9">
        <v>800</v>
      </c>
      <c r="C28" s="10">
        <v>45792</v>
      </c>
      <c r="D28" s="10">
        <v>45776</v>
      </c>
      <c r="E28" s="10"/>
      <c r="F28" s="10"/>
      <c r="G28" s="1">
        <f t="shared" si="0"/>
        <v>-16</v>
      </c>
      <c r="H28" s="9">
        <f t="shared" si="1"/>
        <v>-12800</v>
      </c>
    </row>
    <row r="29" spans="1:8" x14ac:dyDescent="0.25">
      <c r="A29" s="16" t="s">
        <v>116</v>
      </c>
      <c r="B29" s="9">
        <v>163.88</v>
      </c>
      <c r="C29" s="10">
        <v>45792</v>
      </c>
      <c r="D29" s="10">
        <v>45776</v>
      </c>
      <c r="E29" s="10"/>
      <c r="F29" s="10"/>
      <c r="G29" s="1">
        <f t="shared" si="0"/>
        <v>-16</v>
      </c>
      <c r="H29" s="9">
        <f t="shared" si="1"/>
        <v>-2622.08</v>
      </c>
    </row>
    <row r="30" spans="1:8" x14ac:dyDescent="0.25">
      <c r="A30" s="16" t="s">
        <v>117</v>
      </c>
      <c r="B30" s="9">
        <v>53.06</v>
      </c>
      <c r="C30" s="10">
        <v>45792</v>
      </c>
      <c r="D30" s="10">
        <v>45776</v>
      </c>
      <c r="E30" s="10"/>
      <c r="F30" s="10"/>
      <c r="G30" s="1">
        <f t="shared" si="0"/>
        <v>-16</v>
      </c>
      <c r="H30" s="9">
        <f t="shared" si="1"/>
        <v>-848.96</v>
      </c>
    </row>
    <row r="31" spans="1:8" x14ac:dyDescent="0.25">
      <c r="A31" s="16" t="s">
        <v>118</v>
      </c>
      <c r="B31" s="9">
        <v>684</v>
      </c>
      <c r="C31" s="10">
        <v>45805</v>
      </c>
      <c r="D31" s="10">
        <v>45776</v>
      </c>
      <c r="E31" s="10"/>
      <c r="F31" s="10"/>
      <c r="G31" s="1">
        <f t="shared" si="0"/>
        <v>-29</v>
      </c>
      <c r="H31" s="9">
        <f t="shared" si="1"/>
        <v>-19836</v>
      </c>
    </row>
    <row r="32" spans="1:8" x14ac:dyDescent="0.25">
      <c r="A32" s="16" t="s">
        <v>119</v>
      </c>
      <c r="B32" s="9">
        <v>610</v>
      </c>
      <c r="C32" s="10">
        <v>45805</v>
      </c>
      <c r="D32" s="10">
        <v>45782</v>
      </c>
      <c r="E32" s="10"/>
      <c r="F32" s="10"/>
      <c r="G32" s="1">
        <f t="shared" si="0"/>
        <v>-23</v>
      </c>
      <c r="H32" s="9">
        <f t="shared" si="1"/>
        <v>-14030</v>
      </c>
    </row>
    <row r="33" spans="1:8" x14ac:dyDescent="0.25">
      <c r="A33" s="16" t="s">
        <v>120</v>
      </c>
      <c r="B33" s="9">
        <v>308.48</v>
      </c>
      <c r="C33" s="10">
        <v>45805</v>
      </c>
      <c r="D33" s="10">
        <v>45782</v>
      </c>
      <c r="E33" s="10"/>
      <c r="F33" s="10"/>
      <c r="G33" s="1">
        <f t="shared" si="0"/>
        <v>-23</v>
      </c>
      <c r="H33" s="9">
        <f t="shared" si="1"/>
        <v>-7095.04</v>
      </c>
    </row>
    <row r="34" spans="1:8" x14ac:dyDescent="0.25">
      <c r="A34" s="16" t="s">
        <v>121</v>
      </c>
      <c r="B34" s="9">
        <v>518.09</v>
      </c>
      <c r="C34" s="10">
        <v>45805</v>
      </c>
      <c r="D34" s="10">
        <v>45782</v>
      </c>
      <c r="E34" s="10"/>
      <c r="F34" s="10"/>
      <c r="G34" s="1">
        <f t="shared" si="0"/>
        <v>-23</v>
      </c>
      <c r="H34" s="9">
        <f t="shared" si="1"/>
        <v>-11916.07</v>
      </c>
    </row>
    <row r="35" spans="1:8" x14ac:dyDescent="0.25">
      <c r="A35" s="16" t="s">
        <v>122</v>
      </c>
      <c r="B35" s="9">
        <v>255.09</v>
      </c>
      <c r="C35" s="10">
        <v>45805</v>
      </c>
      <c r="D35" s="10">
        <v>45782</v>
      </c>
      <c r="E35" s="10"/>
      <c r="F35" s="10"/>
      <c r="G35" s="1">
        <f t="shared" si="0"/>
        <v>-23</v>
      </c>
      <c r="H35" s="9">
        <f t="shared" si="1"/>
        <v>-5867.07</v>
      </c>
    </row>
    <row r="36" spans="1:8" x14ac:dyDescent="0.25">
      <c r="A36" s="16" t="s">
        <v>123</v>
      </c>
      <c r="B36" s="9">
        <v>65.45</v>
      </c>
      <c r="C36" s="10">
        <v>45805</v>
      </c>
      <c r="D36" s="10">
        <v>45782</v>
      </c>
      <c r="E36" s="10"/>
      <c r="F36" s="10"/>
      <c r="G36" s="1">
        <f t="shared" si="0"/>
        <v>-23</v>
      </c>
      <c r="H36" s="9">
        <f t="shared" si="1"/>
        <v>-1505.35</v>
      </c>
    </row>
    <row r="37" spans="1:8" x14ac:dyDescent="0.25">
      <c r="A37" s="16" t="s">
        <v>124</v>
      </c>
      <c r="B37" s="9">
        <v>226</v>
      </c>
      <c r="C37" s="10">
        <v>45805</v>
      </c>
      <c r="D37" s="10">
        <v>45782</v>
      </c>
      <c r="E37" s="10"/>
      <c r="F37" s="10"/>
      <c r="G37" s="1">
        <f t="shared" si="0"/>
        <v>-23</v>
      </c>
      <c r="H37" s="9">
        <f t="shared" si="1"/>
        <v>-5198</v>
      </c>
    </row>
    <row r="38" spans="1:8" x14ac:dyDescent="0.25">
      <c r="A38" s="16" t="s">
        <v>125</v>
      </c>
      <c r="B38" s="9">
        <v>4499.99</v>
      </c>
      <c r="C38" s="10">
        <v>45805</v>
      </c>
      <c r="D38" s="10">
        <v>45782</v>
      </c>
      <c r="E38" s="10"/>
      <c r="F38" s="10"/>
      <c r="G38" s="1">
        <f t="shared" si="0"/>
        <v>-23</v>
      </c>
      <c r="H38" s="9">
        <f t="shared" si="1"/>
        <v>-103499.77</v>
      </c>
    </row>
    <row r="39" spans="1:8" x14ac:dyDescent="0.25">
      <c r="A39" s="16" t="s">
        <v>126</v>
      </c>
      <c r="B39" s="9">
        <v>1365</v>
      </c>
      <c r="C39" s="10">
        <v>45805</v>
      </c>
      <c r="D39" s="10">
        <v>45782</v>
      </c>
      <c r="E39" s="10"/>
      <c r="F39" s="10"/>
      <c r="G39" s="1">
        <f t="shared" si="0"/>
        <v>-23</v>
      </c>
      <c r="H39" s="9">
        <f t="shared" si="1"/>
        <v>-31395</v>
      </c>
    </row>
    <row r="40" spans="1:8" x14ac:dyDescent="0.25">
      <c r="A40" s="16" t="s">
        <v>127</v>
      </c>
      <c r="B40" s="9">
        <v>90</v>
      </c>
      <c r="C40" s="10">
        <v>45805</v>
      </c>
      <c r="D40" s="10">
        <v>45782</v>
      </c>
      <c r="E40" s="10"/>
      <c r="F40" s="10"/>
      <c r="G40" s="1">
        <f t="shared" si="0"/>
        <v>-23</v>
      </c>
      <c r="H40" s="9">
        <f t="shared" si="1"/>
        <v>-2070</v>
      </c>
    </row>
    <row r="41" spans="1:8" x14ac:dyDescent="0.25">
      <c r="A41" s="16" t="s">
        <v>128</v>
      </c>
      <c r="B41" s="9">
        <v>92.88</v>
      </c>
      <c r="C41" s="10">
        <v>45805</v>
      </c>
      <c r="D41" s="10">
        <v>45782</v>
      </c>
      <c r="E41" s="10"/>
      <c r="F41" s="10"/>
      <c r="G41" s="1">
        <f t="shared" si="0"/>
        <v>-23</v>
      </c>
      <c r="H41" s="9">
        <f t="shared" si="1"/>
        <v>-2136.2399999999998</v>
      </c>
    </row>
    <row r="42" spans="1:8" x14ac:dyDescent="0.25">
      <c r="A42" s="16" t="s">
        <v>129</v>
      </c>
      <c r="B42" s="9">
        <v>11.05</v>
      </c>
      <c r="C42" s="10">
        <v>45805</v>
      </c>
      <c r="D42" s="10">
        <v>45782</v>
      </c>
      <c r="E42" s="10"/>
      <c r="F42" s="10"/>
      <c r="G42" s="1">
        <f t="shared" si="0"/>
        <v>-23</v>
      </c>
      <c r="H42" s="9">
        <f t="shared" si="1"/>
        <v>-254.15</v>
      </c>
    </row>
    <row r="43" spans="1:8" x14ac:dyDescent="0.25">
      <c r="A43" s="16" t="s">
        <v>130</v>
      </c>
      <c r="B43" s="9">
        <v>433.12</v>
      </c>
      <c r="C43" s="10">
        <v>45810</v>
      </c>
      <c r="D43" s="10">
        <v>45782</v>
      </c>
      <c r="E43" s="10"/>
      <c r="F43" s="10"/>
      <c r="G43" s="1">
        <f t="shared" si="0"/>
        <v>-28</v>
      </c>
      <c r="H43" s="9">
        <f t="shared" si="1"/>
        <v>-12127.36</v>
      </c>
    </row>
    <row r="44" spans="1:8" x14ac:dyDescent="0.25">
      <c r="A44" s="16" t="s">
        <v>131</v>
      </c>
      <c r="B44" s="9">
        <v>250</v>
      </c>
      <c r="C44" s="10">
        <v>45826</v>
      </c>
      <c r="D44" s="10">
        <v>45799</v>
      </c>
      <c r="E44" s="10"/>
      <c r="F44" s="10"/>
      <c r="G44" s="1">
        <f t="shared" si="0"/>
        <v>-27</v>
      </c>
      <c r="H44" s="9">
        <f t="shared" si="1"/>
        <v>-6750</v>
      </c>
    </row>
    <row r="45" spans="1:8" x14ac:dyDescent="0.25">
      <c r="A45" s="16" t="s">
        <v>132</v>
      </c>
      <c r="B45" s="9">
        <v>90</v>
      </c>
      <c r="C45" s="10">
        <v>45826</v>
      </c>
      <c r="D45" s="10">
        <v>45799</v>
      </c>
      <c r="E45" s="10"/>
      <c r="F45" s="10"/>
      <c r="G45" s="1">
        <f t="shared" si="0"/>
        <v>-27</v>
      </c>
      <c r="H45" s="9">
        <f t="shared" si="1"/>
        <v>-2430</v>
      </c>
    </row>
    <row r="46" spans="1:8" x14ac:dyDescent="0.25">
      <c r="A46" s="16" t="s">
        <v>133</v>
      </c>
      <c r="B46" s="9">
        <v>56</v>
      </c>
      <c r="C46" s="10">
        <v>45826</v>
      </c>
      <c r="D46" s="10">
        <v>45799</v>
      </c>
      <c r="E46" s="10"/>
      <c r="F46" s="10"/>
      <c r="G46" s="1">
        <f t="shared" si="0"/>
        <v>-27</v>
      </c>
      <c r="H46" s="9">
        <f t="shared" si="1"/>
        <v>-1512</v>
      </c>
    </row>
    <row r="47" spans="1:8" x14ac:dyDescent="0.25">
      <c r="A47" s="16" t="s">
        <v>134</v>
      </c>
      <c r="B47" s="9">
        <v>87</v>
      </c>
      <c r="C47" s="10">
        <v>45826</v>
      </c>
      <c r="D47" s="10">
        <v>45799</v>
      </c>
      <c r="E47" s="10"/>
      <c r="F47" s="10"/>
      <c r="G47" s="1">
        <f t="shared" si="0"/>
        <v>-27</v>
      </c>
      <c r="H47" s="9">
        <f t="shared" si="1"/>
        <v>-2349</v>
      </c>
    </row>
    <row r="48" spans="1:8" x14ac:dyDescent="0.25">
      <c r="A48" s="16" t="s">
        <v>135</v>
      </c>
      <c r="B48" s="9">
        <v>480</v>
      </c>
      <c r="C48" s="10">
        <v>45826</v>
      </c>
      <c r="D48" s="10">
        <v>45799</v>
      </c>
      <c r="E48" s="10"/>
      <c r="F48" s="10"/>
      <c r="G48" s="1">
        <f t="shared" si="0"/>
        <v>-27</v>
      </c>
      <c r="H48" s="9">
        <f t="shared" si="1"/>
        <v>-12960</v>
      </c>
    </row>
    <row r="49" spans="1:8" x14ac:dyDescent="0.25">
      <c r="A49" s="16" t="s">
        <v>136</v>
      </c>
      <c r="B49" s="9">
        <v>460</v>
      </c>
      <c r="C49" s="10">
        <v>45826</v>
      </c>
      <c r="D49" s="10">
        <v>45799</v>
      </c>
      <c r="E49" s="10"/>
      <c r="F49" s="10"/>
      <c r="G49" s="1">
        <f t="shared" si="0"/>
        <v>-27</v>
      </c>
      <c r="H49" s="9">
        <f t="shared" si="1"/>
        <v>-12420</v>
      </c>
    </row>
    <row r="50" spans="1:8" x14ac:dyDescent="0.25">
      <c r="A50" s="16" t="s">
        <v>137</v>
      </c>
      <c r="B50" s="9">
        <v>21675.66</v>
      </c>
      <c r="C50" s="10">
        <v>45826</v>
      </c>
      <c r="D50" s="10">
        <v>45799</v>
      </c>
      <c r="E50" s="10"/>
      <c r="F50" s="10"/>
      <c r="G50" s="1">
        <f t="shared" si="0"/>
        <v>-27</v>
      </c>
      <c r="H50" s="9">
        <f t="shared" si="1"/>
        <v>-585242.81999999995</v>
      </c>
    </row>
    <row r="51" spans="1:8" x14ac:dyDescent="0.25">
      <c r="A51" s="16" t="s">
        <v>138</v>
      </c>
      <c r="B51" s="9">
        <v>420</v>
      </c>
      <c r="C51" s="10">
        <v>45826</v>
      </c>
      <c r="D51" s="10">
        <v>45799</v>
      </c>
      <c r="E51" s="10"/>
      <c r="F51" s="10"/>
      <c r="G51" s="1">
        <f t="shared" si="0"/>
        <v>-27</v>
      </c>
      <c r="H51" s="9">
        <f t="shared" si="1"/>
        <v>-11340</v>
      </c>
    </row>
    <row r="52" spans="1:8" x14ac:dyDescent="0.25">
      <c r="A52" s="16" t="s">
        <v>139</v>
      </c>
      <c r="B52" s="9">
        <v>11638</v>
      </c>
      <c r="C52" s="10">
        <v>45826</v>
      </c>
      <c r="D52" s="10">
        <v>45799</v>
      </c>
      <c r="E52" s="10"/>
      <c r="F52" s="10"/>
      <c r="G52" s="1">
        <f t="shared" si="0"/>
        <v>-27</v>
      </c>
      <c r="H52" s="9">
        <f t="shared" si="1"/>
        <v>-314226</v>
      </c>
    </row>
    <row r="53" spans="1:8" x14ac:dyDescent="0.25">
      <c r="A53" s="16" t="s">
        <v>140</v>
      </c>
      <c r="B53" s="9">
        <v>2871</v>
      </c>
      <c r="C53" s="10">
        <v>45826</v>
      </c>
      <c r="D53" s="10">
        <v>45799</v>
      </c>
      <c r="E53" s="10"/>
      <c r="F53" s="10"/>
      <c r="G53" s="1">
        <f t="shared" si="0"/>
        <v>-27</v>
      </c>
      <c r="H53" s="9">
        <f t="shared" si="1"/>
        <v>-77517</v>
      </c>
    </row>
    <row r="54" spans="1:8" x14ac:dyDescent="0.25">
      <c r="A54" s="16" t="s">
        <v>141</v>
      </c>
      <c r="B54" s="9">
        <v>550</v>
      </c>
      <c r="C54" s="10">
        <v>45826</v>
      </c>
      <c r="D54" s="10">
        <v>45799</v>
      </c>
      <c r="E54" s="10"/>
      <c r="F54" s="10"/>
      <c r="G54" s="1">
        <f t="shared" si="0"/>
        <v>-27</v>
      </c>
      <c r="H54" s="9">
        <f t="shared" si="1"/>
        <v>-14850</v>
      </c>
    </row>
    <row r="55" spans="1:8" x14ac:dyDescent="0.25">
      <c r="A55" s="16" t="s">
        <v>142</v>
      </c>
      <c r="B55" s="9">
        <v>264</v>
      </c>
      <c r="C55" s="10">
        <v>45826</v>
      </c>
      <c r="D55" s="10">
        <v>45799</v>
      </c>
      <c r="E55" s="10"/>
      <c r="F55" s="10"/>
      <c r="G55" s="1">
        <f t="shared" si="0"/>
        <v>-27</v>
      </c>
      <c r="H55" s="9">
        <f t="shared" si="1"/>
        <v>-7128</v>
      </c>
    </row>
    <row r="56" spans="1:8" x14ac:dyDescent="0.25">
      <c r="A56" s="16" t="s">
        <v>143</v>
      </c>
      <c r="B56" s="9">
        <v>39.9</v>
      </c>
      <c r="C56" s="10">
        <v>45826</v>
      </c>
      <c r="D56" s="10">
        <v>45799</v>
      </c>
      <c r="E56" s="10"/>
      <c r="F56" s="10"/>
      <c r="G56" s="1">
        <f t="shared" si="0"/>
        <v>-27</v>
      </c>
      <c r="H56" s="9">
        <f t="shared" si="1"/>
        <v>-1077.3</v>
      </c>
    </row>
    <row r="57" spans="1:8" x14ac:dyDescent="0.25">
      <c r="A57" s="16" t="s">
        <v>144</v>
      </c>
      <c r="B57" s="9">
        <v>996</v>
      </c>
      <c r="C57" s="10">
        <v>45826</v>
      </c>
      <c r="D57" s="10">
        <v>45799</v>
      </c>
      <c r="E57" s="10"/>
      <c r="F57" s="10"/>
      <c r="G57" s="1">
        <f t="shared" si="0"/>
        <v>-27</v>
      </c>
      <c r="H57" s="9">
        <f t="shared" si="1"/>
        <v>-26892</v>
      </c>
    </row>
    <row r="58" spans="1:8" x14ac:dyDescent="0.25">
      <c r="A58" s="16" t="s">
        <v>145</v>
      </c>
      <c r="B58" s="9">
        <v>272.73</v>
      </c>
      <c r="C58" s="10">
        <v>45829</v>
      </c>
      <c r="D58" s="10">
        <v>45799</v>
      </c>
      <c r="E58" s="10"/>
      <c r="F58" s="10"/>
      <c r="G58" s="1">
        <f t="shared" si="0"/>
        <v>-30</v>
      </c>
      <c r="H58" s="9">
        <f t="shared" si="1"/>
        <v>-8181.9</v>
      </c>
    </row>
    <row r="59" spans="1:8" x14ac:dyDescent="0.25">
      <c r="A59" s="16" t="s">
        <v>146</v>
      </c>
      <c r="B59" s="9">
        <v>128</v>
      </c>
      <c r="C59" s="10">
        <v>45835</v>
      </c>
      <c r="D59" s="10">
        <v>45805</v>
      </c>
      <c r="E59" s="10"/>
      <c r="F59" s="10"/>
      <c r="G59" s="1">
        <f t="shared" si="0"/>
        <v>-30</v>
      </c>
      <c r="H59" s="9">
        <f t="shared" si="1"/>
        <v>-3840</v>
      </c>
    </row>
    <row r="60" spans="1:8" x14ac:dyDescent="0.25">
      <c r="A60" s="16" t="s">
        <v>147</v>
      </c>
      <c r="B60" s="9">
        <v>250</v>
      </c>
      <c r="C60" s="10">
        <v>45838</v>
      </c>
      <c r="D60" s="10">
        <v>45805</v>
      </c>
      <c r="E60" s="10"/>
      <c r="F60" s="10"/>
      <c r="G60" s="1">
        <f t="shared" si="0"/>
        <v>-33</v>
      </c>
      <c r="H60" s="9">
        <f t="shared" si="1"/>
        <v>-8250</v>
      </c>
    </row>
    <row r="61" spans="1:8" x14ac:dyDescent="0.25">
      <c r="A61" s="16" t="s">
        <v>148</v>
      </c>
      <c r="B61" s="9">
        <v>420</v>
      </c>
      <c r="C61" s="10">
        <v>45835</v>
      </c>
      <c r="D61" s="10">
        <v>45805</v>
      </c>
      <c r="E61" s="10"/>
      <c r="F61" s="10"/>
      <c r="G61" s="1">
        <f t="shared" si="0"/>
        <v>-30</v>
      </c>
      <c r="H61" s="9">
        <f t="shared" si="1"/>
        <v>-12600</v>
      </c>
    </row>
    <row r="62" spans="1:8" x14ac:dyDescent="0.25">
      <c r="A62" s="16" t="s">
        <v>149</v>
      </c>
      <c r="B62" s="9">
        <v>1728</v>
      </c>
      <c r="C62" s="10">
        <v>45835</v>
      </c>
      <c r="D62" s="10">
        <v>45805</v>
      </c>
      <c r="E62" s="10"/>
      <c r="F62" s="10"/>
      <c r="G62" s="1">
        <f t="shared" si="0"/>
        <v>-30</v>
      </c>
      <c r="H62" s="9">
        <f t="shared" si="1"/>
        <v>-51840</v>
      </c>
    </row>
    <row r="63" spans="1:8" x14ac:dyDescent="0.25">
      <c r="A63" s="16" t="s">
        <v>150</v>
      </c>
      <c r="B63" s="9">
        <v>459</v>
      </c>
      <c r="C63" s="10">
        <v>45835</v>
      </c>
      <c r="D63" s="10">
        <v>45805</v>
      </c>
      <c r="E63" s="10"/>
      <c r="F63" s="10"/>
      <c r="G63" s="1">
        <f t="shared" si="0"/>
        <v>-30</v>
      </c>
      <c r="H63" s="9">
        <f t="shared" si="1"/>
        <v>-13770</v>
      </c>
    </row>
    <row r="64" spans="1:8" x14ac:dyDescent="0.25">
      <c r="A64" s="16" t="s">
        <v>151</v>
      </c>
      <c r="B64" s="9">
        <v>2800</v>
      </c>
      <c r="C64" s="10">
        <v>45835</v>
      </c>
      <c r="D64" s="10">
        <v>45805</v>
      </c>
      <c r="E64" s="10"/>
      <c r="F64" s="10"/>
      <c r="G64" s="1">
        <f t="shared" si="0"/>
        <v>-30</v>
      </c>
      <c r="H64" s="9">
        <f t="shared" si="1"/>
        <v>-84000</v>
      </c>
    </row>
    <row r="65" spans="1:8" x14ac:dyDescent="0.25">
      <c r="A65" s="16" t="s">
        <v>152</v>
      </c>
      <c r="B65" s="9">
        <v>564.89</v>
      </c>
      <c r="C65" s="10">
        <v>45835</v>
      </c>
      <c r="D65" s="10">
        <v>45805</v>
      </c>
      <c r="E65" s="10"/>
      <c r="F65" s="10"/>
      <c r="G65" s="1">
        <f t="shared" si="0"/>
        <v>-30</v>
      </c>
      <c r="H65" s="9">
        <f t="shared" si="1"/>
        <v>-16946.7</v>
      </c>
    </row>
    <row r="66" spans="1:8" x14ac:dyDescent="0.25">
      <c r="A66" s="16" t="s">
        <v>153</v>
      </c>
      <c r="B66" s="9">
        <v>2059.65</v>
      </c>
      <c r="C66" s="10">
        <v>45835</v>
      </c>
      <c r="D66" s="10">
        <v>45805</v>
      </c>
      <c r="E66" s="10"/>
      <c r="F66" s="10"/>
      <c r="G66" s="1">
        <f t="shared" si="0"/>
        <v>-30</v>
      </c>
      <c r="H66" s="9">
        <f t="shared" si="1"/>
        <v>-61789.5</v>
      </c>
    </row>
    <row r="67" spans="1:8" x14ac:dyDescent="0.25">
      <c r="A67" s="16" t="s">
        <v>154</v>
      </c>
      <c r="B67" s="9">
        <v>851</v>
      </c>
      <c r="C67" s="10">
        <v>45848</v>
      </c>
      <c r="D67" s="10">
        <v>45825</v>
      </c>
      <c r="E67" s="10"/>
      <c r="F67" s="10"/>
      <c r="G67" s="1">
        <f t="shared" si="0"/>
        <v>-23</v>
      </c>
      <c r="H67" s="9">
        <f t="shared" si="1"/>
        <v>-19573</v>
      </c>
    </row>
    <row r="68" spans="1:8" x14ac:dyDescent="0.25">
      <c r="A68" s="16" t="s">
        <v>155</v>
      </c>
      <c r="B68" s="9">
        <v>4483.5</v>
      </c>
      <c r="C68" s="10">
        <v>45838</v>
      </c>
      <c r="D68" s="10">
        <v>45825</v>
      </c>
      <c r="E68" s="10"/>
      <c r="F68" s="10"/>
      <c r="G68" s="1">
        <f t="shared" si="0"/>
        <v>-13</v>
      </c>
      <c r="H68" s="9">
        <f t="shared" si="1"/>
        <v>-58285.5</v>
      </c>
    </row>
    <row r="69" spans="1:8" x14ac:dyDescent="0.25">
      <c r="A69" s="16" t="s">
        <v>156</v>
      </c>
      <c r="B69" s="9">
        <v>46</v>
      </c>
      <c r="C69" s="10">
        <v>45849</v>
      </c>
      <c r="D69" s="10">
        <v>45825</v>
      </c>
      <c r="E69" s="10"/>
      <c r="F69" s="10"/>
      <c r="G69" s="1">
        <f t="shared" ref="G69:G132" si="2">D69-C69-(F69-E69)</f>
        <v>-24</v>
      </c>
      <c r="H69" s="9">
        <f t="shared" ref="H69:H132" si="3">B69*G69</f>
        <v>-1104</v>
      </c>
    </row>
    <row r="70" spans="1:8" x14ac:dyDescent="0.25">
      <c r="A70" s="16" t="s">
        <v>157</v>
      </c>
      <c r="B70" s="9">
        <v>2487.5300000000002</v>
      </c>
      <c r="C70" s="10">
        <v>45849</v>
      </c>
      <c r="D70" s="10">
        <v>45825</v>
      </c>
      <c r="E70" s="10"/>
      <c r="F70" s="10"/>
      <c r="G70" s="1">
        <f t="shared" si="2"/>
        <v>-24</v>
      </c>
      <c r="H70" s="9">
        <f t="shared" si="3"/>
        <v>-59700.72</v>
      </c>
    </row>
    <row r="71" spans="1:8" x14ac:dyDescent="0.25">
      <c r="A71" s="16" t="s">
        <v>158</v>
      </c>
      <c r="B71" s="9">
        <v>249.85</v>
      </c>
      <c r="C71" s="10">
        <v>45849</v>
      </c>
      <c r="D71" s="10">
        <v>45825</v>
      </c>
      <c r="E71" s="10"/>
      <c r="F71" s="10"/>
      <c r="G71" s="1">
        <f t="shared" si="2"/>
        <v>-24</v>
      </c>
      <c r="H71" s="9">
        <f t="shared" si="3"/>
        <v>-5996.4</v>
      </c>
    </row>
    <row r="72" spans="1:8" x14ac:dyDescent="0.25">
      <c r="A72" s="16" t="s">
        <v>159</v>
      </c>
      <c r="B72" s="9">
        <v>85</v>
      </c>
      <c r="C72" s="10">
        <v>45849</v>
      </c>
      <c r="D72" s="10">
        <v>45825</v>
      </c>
      <c r="E72" s="10"/>
      <c r="F72" s="10"/>
      <c r="G72" s="1">
        <f t="shared" si="2"/>
        <v>-24</v>
      </c>
      <c r="H72" s="9">
        <f t="shared" si="3"/>
        <v>-2040</v>
      </c>
    </row>
    <row r="73" spans="1:8" x14ac:dyDescent="0.25">
      <c r="A73" s="16" t="s">
        <v>160</v>
      </c>
      <c r="B73" s="9">
        <v>58.65</v>
      </c>
      <c r="C73" s="10">
        <v>45849</v>
      </c>
      <c r="D73" s="10">
        <v>45825</v>
      </c>
      <c r="E73" s="10"/>
      <c r="F73" s="10"/>
      <c r="G73" s="1">
        <f t="shared" si="2"/>
        <v>-24</v>
      </c>
      <c r="H73" s="9">
        <f t="shared" si="3"/>
        <v>-1407.6</v>
      </c>
    </row>
    <row r="74" spans="1:8" x14ac:dyDescent="0.25">
      <c r="A74" s="16" t="s">
        <v>161</v>
      </c>
      <c r="B74" s="9">
        <v>1520</v>
      </c>
      <c r="C74" s="10">
        <v>45849</v>
      </c>
      <c r="D74" s="10">
        <v>45825</v>
      </c>
      <c r="E74" s="10"/>
      <c r="F74" s="10"/>
      <c r="G74" s="1">
        <f t="shared" si="2"/>
        <v>-24</v>
      </c>
      <c r="H74" s="9">
        <f t="shared" si="3"/>
        <v>-36480</v>
      </c>
    </row>
    <row r="75" spans="1:8" x14ac:dyDescent="0.25">
      <c r="A75" s="16" t="s">
        <v>162</v>
      </c>
      <c r="B75" s="9">
        <v>66.02</v>
      </c>
      <c r="C75" s="10">
        <v>45849</v>
      </c>
      <c r="D75" s="10">
        <v>45825</v>
      </c>
      <c r="E75" s="10"/>
      <c r="F75" s="10"/>
      <c r="G75" s="1">
        <f t="shared" si="2"/>
        <v>-24</v>
      </c>
      <c r="H75" s="9">
        <f t="shared" si="3"/>
        <v>-1584.48</v>
      </c>
    </row>
    <row r="76" spans="1:8" x14ac:dyDescent="0.25">
      <c r="A76" s="16" t="s">
        <v>163</v>
      </c>
      <c r="B76" s="9">
        <v>1690.48</v>
      </c>
      <c r="C76" s="10">
        <v>45849</v>
      </c>
      <c r="D76" s="10">
        <v>45828</v>
      </c>
      <c r="E76" s="10"/>
      <c r="F76" s="10"/>
      <c r="G76" s="1">
        <f t="shared" si="2"/>
        <v>-21</v>
      </c>
      <c r="H76" s="9">
        <f t="shared" si="3"/>
        <v>-35500.080000000002</v>
      </c>
    </row>
    <row r="77" spans="1:8" x14ac:dyDescent="0.25">
      <c r="A77" s="16" t="s">
        <v>164</v>
      </c>
      <c r="B77" s="9">
        <v>238.09</v>
      </c>
      <c r="C77" s="10">
        <v>45849</v>
      </c>
      <c r="D77" s="10">
        <v>45828</v>
      </c>
      <c r="E77" s="10"/>
      <c r="F77" s="10"/>
      <c r="G77" s="1">
        <f t="shared" si="2"/>
        <v>-21</v>
      </c>
      <c r="H77" s="9">
        <f t="shared" si="3"/>
        <v>-4999.8900000000003</v>
      </c>
    </row>
    <row r="78" spans="1:8" x14ac:dyDescent="0.25">
      <c r="A78" s="16" t="s">
        <v>165</v>
      </c>
      <c r="B78" s="9">
        <v>305</v>
      </c>
      <c r="C78" s="10">
        <v>45849</v>
      </c>
      <c r="D78" s="10">
        <v>45828</v>
      </c>
      <c r="E78" s="10"/>
      <c r="F78" s="10"/>
      <c r="G78" s="1">
        <f t="shared" si="2"/>
        <v>-21</v>
      </c>
      <c r="H78" s="9">
        <f t="shared" si="3"/>
        <v>-6405</v>
      </c>
    </row>
    <row r="79" spans="1:8" x14ac:dyDescent="0.25">
      <c r="A79" s="16" t="s">
        <v>166</v>
      </c>
      <c r="B79" s="9">
        <v>143.47999999999999</v>
      </c>
      <c r="C79" s="10">
        <v>45849</v>
      </c>
      <c r="D79" s="10">
        <v>45828</v>
      </c>
      <c r="E79" s="10"/>
      <c r="F79" s="10"/>
      <c r="G79" s="1">
        <f t="shared" si="2"/>
        <v>-21</v>
      </c>
      <c r="H79" s="9">
        <f t="shared" si="3"/>
        <v>-3013.08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>
      <selection activeCell="C27" sqref="C27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86067.01</v>
      </c>
      <c r="C1">
        <f>COUNTA(A4:A203)</f>
        <v>29</v>
      </c>
      <c r="G1" s="13">
        <f>IF(B1&lt;&gt;0,H1/B1,0)</f>
        <v>-25.673749907194402</v>
      </c>
      <c r="H1" s="12">
        <f>SUM(H4:H195)</f>
        <v>-2209662.8899999997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167</v>
      </c>
      <c r="B4" s="9">
        <v>27338.49</v>
      </c>
      <c r="C4" s="10">
        <v>45868</v>
      </c>
      <c r="D4" s="10">
        <v>45839</v>
      </c>
      <c r="E4" s="10"/>
      <c r="F4" s="10"/>
      <c r="G4" s="1">
        <f>D4-C4-(F4-E4)</f>
        <v>-29</v>
      </c>
      <c r="H4" s="9">
        <f>B4*G4</f>
        <v>-792816.21</v>
      </c>
    </row>
    <row r="5" spans="1:8" x14ac:dyDescent="0.25">
      <c r="A5" s="16" t="s">
        <v>168</v>
      </c>
      <c r="B5" s="9">
        <v>2700.43</v>
      </c>
      <c r="C5" s="10">
        <v>45868</v>
      </c>
      <c r="D5" s="10">
        <v>45839</v>
      </c>
      <c r="E5" s="10"/>
      <c r="F5" s="10"/>
      <c r="G5" s="1">
        <f t="shared" ref="G5:G68" si="0">D5-C5-(F5-E5)</f>
        <v>-29</v>
      </c>
      <c r="H5" s="9">
        <f t="shared" ref="H5:H68" si="1">B5*G5</f>
        <v>-78312.47</v>
      </c>
    </row>
    <row r="6" spans="1:8" x14ac:dyDescent="0.25">
      <c r="A6" s="16" t="s">
        <v>169</v>
      </c>
      <c r="B6" s="9">
        <v>503.47</v>
      </c>
      <c r="C6" s="10">
        <v>45868</v>
      </c>
      <c r="D6" s="10">
        <v>45839</v>
      </c>
      <c r="E6" s="10"/>
      <c r="F6" s="10"/>
      <c r="G6" s="1">
        <f t="shared" si="0"/>
        <v>-29</v>
      </c>
      <c r="H6" s="9">
        <f t="shared" si="1"/>
        <v>-14600.63</v>
      </c>
    </row>
    <row r="7" spans="1:8" x14ac:dyDescent="0.25">
      <c r="A7" s="16" t="s">
        <v>170</v>
      </c>
      <c r="B7" s="9">
        <v>115.01</v>
      </c>
      <c r="C7" s="10">
        <v>45868</v>
      </c>
      <c r="D7" s="10">
        <v>45839</v>
      </c>
      <c r="E7" s="10"/>
      <c r="F7" s="10"/>
      <c r="G7" s="1">
        <f t="shared" si="0"/>
        <v>-29</v>
      </c>
      <c r="H7" s="9">
        <f t="shared" si="1"/>
        <v>-3335.29</v>
      </c>
    </row>
    <row r="8" spans="1:8" x14ac:dyDescent="0.25">
      <c r="A8" s="16" t="s">
        <v>171</v>
      </c>
      <c r="B8" s="9">
        <v>207</v>
      </c>
      <c r="C8" s="10">
        <v>45865</v>
      </c>
      <c r="D8" s="10">
        <v>45839</v>
      </c>
      <c r="E8" s="10"/>
      <c r="F8" s="10"/>
      <c r="G8" s="1">
        <f t="shared" si="0"/>
        <v>-26</v>
      </c>
      <c r="H8" s="9">
        <f t="shared" si="1"/>
        <v>-5382</v>
      </c>
    </row>
    <row r="9" spans="1:8" x14ac:dyDescent="0.25">
      <c r="A9" s="16" t="s">
        <v>172</v>
      </c>
      <c r="B9" s="9">
        <v>160</v>
      </c>
      <c r="C9" s="10">
        <v>45868</v>
      </c>
      <c r="D9" s="10">
        <v>45839</v>
      </c>
      <c r="E9" s="10"/>
      <c r="F9" s="10"/>
      <c r="G9" s="1">
        <f t="shared" si="0"/>
        <v>-29</v>
      </c>
      <c r="H9" s="9">
        <f t="shared" si="1"/>
        <v>-4640</v>
      </c>
    </row>
    <row r="10" spans="1:8" x14ac:dyDescent="0.25">
      <c r="A10" s="16" t="s">
        <v>173</v>
      </c>
      <c r="B10" s="9">
        <v>2450</v>
      </c>
      <c r="C10" s="10">
        <v>45868</v>
      </c>
      <c r="D10" s="10">
        <v>45839</v>
      </c>
      <c r="E10" s="10"/>
      <c r="F10" s="10"/>
      <c r="G10" s="1">
        <f t="shared" si="0"/>
        <v>-29</v>
      </c>
      <c r="H10" s="9">
        <f t="shared" si="1"/>
        <v>-71050</v>
      </c>
    </row>
    <row r="11" spans="1:8" x14ac:dyDescent="0.25">
      <c r="A11" s="16" t="s">
        <v>174</v>
      </c>
      <c r="B11" s="9">
        <v>7800</v>
      </c>
      <c r="C11" s="10">
        <v>45868</v>
      </c>
      <c r="D11" s="10">
        <v>45839</v>
      </c>
      <c r="E11" s="10"/>
      <c r="F11" s="10"/>
      <c r="G11" s="1">
        <f t="shared" si="0"/>
        <v>-29</v>
      </c>
      <c r="H11" s="9">
        <f t="shared" si="1"/>
        <v>-226200</v>
      </c>
    </row>
    <row r="12" spans="1:8" x14ac:dyDescent="0.25">
      <c r="A12" s="16" t="s">
        <v>175</v>
      </c>
      <c r="B12" s="9">
        <v>8295</v>
      </c>
      <c r="C12" s="10">
        <v>45868</v>
      </c>
      <c r="D12" s="10">
        <v>45839</v>
      </c>
      <c r="E12" s="10"/>
      <c r="F12" s="10"/>
      <c r="G12" s="1">
        <f t="shared" si="0"/>
        <v>-29</v>
      </c>
      <c r="H12" s="9">
        <f t="shared" si="1"/>
        <v>-240555</v>
      </c>
    </row>
    <row r="13" spans="1:8" x14ac:dyDescent="0.25">
      <c r="A13" s="16" t="s">
        <v>176</v>
      </c>
      <c r="B13" s="9">
        <v>369</v>
      </c>
      <c r="C13" s="10">
        <v>45871</v>
      </c>
      <c r="D13" s="10">
        <v>45846</v>
      </c>
      <c r="E13" s="10"/>
      <c r="F13" s="10"/>
      <c r="G13" s="1">
        <f t="shared" si="0"/>
        <v>-25</v>
      </c>
      <c r="H13" s="9">
        <f t="shared" si="1"/>
        <v>-9225</v>
      </c>
    </row>
    <row r="14" spans="1:8" x14ac:dyDescent="0.25">
      <c r="A14" s="16" t="s">
        <v>177</v>
      </c>
      <c r="B14" s="9">
        <v>109.5</v>
      </c>
      <c r="C14" s="10">
        <v>45871</v>
      </c>
      <c r="D14" s="10">
        <v>45846</v>
      </c>
      <c r="E14" s="10"/>
      <c r="F14" s="10"/>
      <c r="G14" s="1">
        <f t="shared" si="0"/>
        <v>-25</v>
      </c>
      <c r="H14" s="9">
        <f t="shared" si="1"/>
        <v>-2737.5</v>
      </c>
    </row>
    <row r="15" spans="1:8" x14ac:dyDescent="0.25">
      <c r="A15" s="16" t="s">
        <v>178</v>
      </c>
      <c r="B15" s="9">
        <v>187.6</v>
      </c>
      <c r="C15" s="10">
        <v>45869</v>
      </c>
      <c r="D15" s="10">
        <v>45846</v>
      </c>
      <c r="E15" s="10"/>
      <c r="F15" s="10"/>
      <c r="G15" s="1">
        <f t="shared" si="0"/>
        <v>-23</v>
      </c>
      <c r="H15" s="9">
        <f t="shared" si="1"/>
        <v>-4314.8</v>
      </c>
    </row>
    <row r="16" spans="1:8" x14ac:dyDescent="0.25">
      <c r="A16" s="16" t="s">
        <v>179</v>
      </c>
      <c r="B16" s="9">
        <v>10004</v>
      </c>
      <c r="C16" s="10">
        <v>45868</v>
      </c>
      <c r="D16" s="10">
        <v>45853</v>
      </c>
      <c r="E16" s="10"/>
      <c r="F16" s="10"/>
      <c r="G16" s="1">
        <f t="shared" si="0"/>
        <v>-15</v>
      </c>
      <c r="H16" s="9">
        <f t="shared" si="1"/>
        <v>-150060</v>
      </c>
    </row>
    <row r="17" spans="1:8" x14ac:dyDescent="0.25">
      <c r="A17" s="16" t="s">
        <v>180</v>
      </c>
      <c r="B17" s="9">
        <v>6400</v>
      </c>
      <c r="C17" s="10">
        <v>45869</v>
      </c>
      <c r="D17" s="10">
        <v>45853</v>
      </c>
      <c r="E17" s="10"/>
      <c r="F17" s="10"/>
      <c r="G17" s="1">
        <f t="shared" si="0"/>
        <v>-16</v>
      </c>
      <c r="H17" s="9">
        <f t="shared" si="1"/>
        <v>-102400</v>
      </c>
    </row>
    <row r="18" spans="1:8" x14ac:dyDescent="0.25">
      <c r="A18" s="16" t="s">
        <v>181</v>
      </c>
      <c r="B18" s="9">
        <v>2546</v>
      </c>
      <c r="C18" s="10">
        <v>45869</v>
      </c>
      <c r="D18" s="10">
        <v>45853</v>
      </c>
      <c r="E18" s="10"/>
      <c r="F18" s="10"/>
      <c r="G18" s="1">
        <f t="shared" si="0"/>
        <v>-16</v>
      </c>
      <c r="H18" s="9">
        <f t="shared" si="1"/>
        <v>-40736</v>
      </c>
    </row>
    <row r="19" spans="1:8" x14ac:dyDescent="0.25">
      <c r="A19" s="16" t="s">
        <v>182</v>
      </c>
      <c r="B19" s="9">
        <v>7321.82</v>
      </c>
      <c r="C19" s="10">
        <v>45882</v>
      </c>
      <c r="D19" s="10">
        <v>45853</v>
      </c>
      <c r="E19" s="10"/>
      <c r="F19" s="10"/>
      <c r="G19" s="1">
        <f t="shared" si="0"/>
        <v>-29</v>
      </c>
      <c r="H19" s="9">
        <f t="shared" si="1"/>
        <v>-212332.78</v>
      </c>
    </row>
    <row r="20" spans="1:8" x14ac:dyDescent="0.25">
      <c r="A20" s="16" t="s">
        <v>183</v>
      </c>
      <c r="B20" s="9">
        <v>219</v>
      </c>
      <c r="C20" s="10">
        <v>45882</v>
      </c>
      <c r="D20" s="10">
        <v>45853</v>
      </c>
      <c r="E20" s="10"/>
      <c r="F20" s="10"/>
      <c r="G20" s="1">
        <f t="shared" si="0"/>
        <v>-29</v>
      </c>
      <c r="H20" s="9">
        <f t="shared" si="1"/>
        <v>-6351</v>
      </c>
    </row>
    <row r="21" spans="1:8" x14ac:dyDescent="0.25">
      <c r="A21" s="16" t="s">
        <v>184</v>
      </c>
      <c r="B21" s="9">
        <v>1382</v>
      </c>
      <c r="C21" s="10">
        <v>45896</v>
      </c>
      <c r="D21" s="10">
        <v>45866</v>
      </c>
      <c r="E21" s="10"/>
      <c r="F21" s="10"/>
      <c r="G21" s="1">
        <f t="shared" si="0"/>
        <v>-30</v>
      </c>
      <c r="H21" s="9">
        <f t="shared" si="1"/>
        <v>-41460</v>
      </c>
    </row>
    <row r="22" spans="1:8" x14ac:dyDescent="0.25">
      <c r="A22" s="16" t="s">
        <v>185</v>
      </c>
      <c r="B22" s="9">
        <v>224.42</v>
      </c>
      <c r="C22" s="10">
        <v>45886</v>
      </c>
      <c r="D22" s="10">
        <v>45866</v>
      </c>
      <c r="E22" s="10"/>
      <c r="F22" s="10"/>
      <c r="G22" s="1">
        <f t="shared" si="0"/>
        <v>-20</v>
      </c>
      <c r="H22" s="9">
        <f t="shared" si="1"/>
        <v>-4488.3999999999996</v>
      </c>
    </row>
    <row r="23" spans="1:8" x14ac:dyDescent="0.25">
      <c r="A23" s="16" t="s">
        <v>186</v>
      </c>
      <c r="B23" s="9">
        <v>625.87</v>
      </c>
      <c r="C23" s="10">
        <v>45893</v>
      </c>
      <c r="D23" s="10">
        <v>45866</v>
      </c>
      <c r="E23" s="10"/>
      <c r="F23" s="10"/>
      <c r="G23" s="1">
        <f t="shared" si="0"/>
        <v>-27</v>
      </c>
      <c r="H23" s="9">
        <f t="shared" si="1"/>
        <v>-16898.490000000002</v>
      </c>
    </row>
    <row r="24" spans="1:8" x14ac:dyDescent="0.25">
      <c r="A24" s="16" t="s">
        <v>187</v>
      </c>
      <c r="B24" s="9">
        <v>136.66999999999999</v>
      </c>
      <c r="C24" s="10">
        <v>45896</v>
      </c>
      <c r="D24" s="10">
        <v>45866</v>
      </c>
      <c r="E24" s="10"/>
      <c r="F24" s="10"/>
      <c r="G24" s="1">
        <f t="shared" si="0"/>
        <v>-30</v>
      </c>
      <c r="H24" s="9">
        <f t="shared" si="1"/>
        <v>-4100.1000000000004</v>
      </c>
    </row>
    <row r="25" spans="1:8" x14ac:dyDescent="0.25">
      <c r="A25" s="16" t="s">
        <v>188</v>
      </c>
      <c r="B25" s="9">
        <v>1365</v>
      </c>
      <c r="C25" s="10">
        <v>45896</v>
      </c>
      <c r="D25" s="10">
        <v>45866</v>
      </c>
      <c r="E25" s="10"/>
      <c r="F25" s="10"/>
      <c r="G25" s="1">
        <f t="shared" si="0"/>
        <v>-30</v>
      </c>
      <c r="H25" s="9">
        <f t="shared" si="1"/>
        <v>-40950</v>
      </c>
    </row>
    <row r="26" spans="1:8" x14ac:dyDescent="0.25">
      <c r="A26" s="16" t="s">
        <v>189</v>
      </c>
      <c r="B26" s="9">
        <v>427</v>
      </c>
      <c r="C26" s="10">
        <v>45878</v>
      </c>
      <c r="D26" s="10">
        <v>45866</v>
      </c>
      <c r="E26" s="10"/>
      <c r="F26" s="10"/>
      <c r="G26" s="1">
        <f t="shared" si="0"/>
        <v>-12</v>
      </c>
      <c r="H26" s="9">
        <f t="shared" si="1"/>
        <v>-5124</v>
      </c>
    </row>
    <row r="27" spans="1:8" x14ac:dyDescent="0.25">
      <c r="A27" s="16" t="s">
        <v>190</v>
      </c>
      <c r="B27" s="9">
        <v>925</v>
      </c>
      <c r="C27" s="10">
        <v>45896</v>
      </c>
      <c r="D27" s="10">
        <v>45866</v>
      </c>
      <c r="E27" s="10"/>
      <c r="F27" s="10"/>
      <c r="G27" s="1">
        <f t="shared" si="0"/>
        <v>-30</v>
      </c>
      <c r="H27" s="9">
        <f t="shared" si="1"/>
        <v>-27750</v>
      </c>
    </row>
    <row r="28" spans="1:8" x14ac:dyDescent="0.25">
      <c r="A28" s="16" t="s">
        <v>191</v>
      </c>
      <c r="B28" s="9">
        <v>680</v>
      </c>
      <c r="C28" s="10">
        <v>45871</v>
      </c>
      <c r="D28" s="10">
        <v>45866</v>
      </c>
      <c r="E28" s="10"/>
      <c r="F28" s="10"/>
      <c r="G28" s="1">
        <f t="shared" si="0"/>
        <v>-5</v>
      </c>
      <c r="H28" s="9">
        <f t="shared" si="1"/>
        <v>-3400</v>
      </c>
    </row>
    <row r="29" spans="1:8" x14ac:dyDescent="0.25">
      <c r="A29" s="16" t="s">
        <v>192</v>
      </c>
      <c r="B29" s="9">
        <v>2730</v>
      </c>
      <c r="C29" s="10">
        <v>45917</v>
      </c>
      <c r="D29" s="10">
        <v>45888</v>
      </c>
      <c r="E29" s="10"/>
      <c r="F29" s="10"/>
      <c r="G29" s="1">
        <f t="shared" si="0"/>
        <v>-29</v>
      </c>
      <c r="H29" s="9">
        <f t="shared" si="1"/>
        <v>-79170</v>
      </c>
    </row>
    <row r="30" spans="1:8" x14ac:dyDescent="0.25">
      <c r="A30" s="16" t="s">
        <v>193</v>
      </c>
      <c r="B30" s="9">
        <v>80</v>
      </c>
      <c r="C30" s="10">
        <v>45933</v>
      </c>
      <c r="D30" s="10">
        <v>45905</v>
      </c>
      <c r="E30" s="10"/>
      <c r="F30" s="10"/>
      <c r="G30" s="1">
        <f t="shared" si="0"/>
        <v>-28</v>
      </c>
      <c r="H30" s="9">
        <f t="shared" si="1"/>
        <v>-2240</v>
      </c>
    </row>
    <row r="31" spans="1:8" x14ac:dyDescent="0.25">
      <c r="A31" s="16" t="s">
        <v>194</v>
      </c>
      <c r="B31" s="9">
        <v>205.72</v>
      </c>
      <c r="C31" s="10">
        <v>45933</v>
      </c>
      <c r="D31" s="10">
        <v>45922</v>
      </c>
      <c r="E31" s="10"/>
      <c r="F31" s="10"/>
      <c r="G31" s="1">
        <f t="shared" si="0"/>
        <v>-11</v>
      </c>
      <c r="H31" s="9">
        <f t="shared" si="1"/>
        <v>-2262.92</v>
      </c>
    </row>
    <row r="32" spans="1:8" x14ac:dyDescent="0.25">
      <c r="A32" s="16" t="s">
        <v>195</v>
      </c>
      <c r="B32" s="9">
        <v>559.01</v>
      </c>
      <c r="C32" s="10">
        <v>45952</v>
      </c>
      <c r="D32" s="10">
        <v>45922</v>
      </c>
      <c r="E32" s="10"/>
      <c r="F32" s="10"/>
      <c r="G32" s="1">
        <f t="shared" si="0"/>
        <v>-30</v>
      </c>
      <c r="H32" s="9">
        <f t="shared" si="1"/>
        <v>-16770.3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Sorrentino</dc:creator>
  <cp:lastModifiedBy>VINCENZO SORRENTINO</cp:lastModifiedBy>
  <dcterms:created xsi:type="dcterms:W3CDTF">2006-09-16T00:00:00Z</dcterms:created>
  <dcterms:modified xsi:type="dcterms:W3CDTF">2025-10-01T07:29:50Z</dcterms:modified>
</cp:coreProperties>
</file>