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<sst xmlns="http://schemas.openxmlformats.org/spreadsheetml/2006/main" uniqueCount="91">
  <si>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</si>
  <si>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</si>
  <si>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</si>
  <si>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</si>
  <si>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</si>
  <si>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</si>
  <si>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</si>
  <si>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</si>
  <si>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</si>
  <si>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</si>
  <si>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</si>
  <si>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</si>
  <si>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</si>
  <si>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</si>
  <si>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</si>
  <si>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</si>
  <si>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</si>
  <si>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</si>
  <si>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</si>
  <si>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</si>
  <si>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L. MANARA</t>
  </si>
  <si>
    <t>20153 MILANO (MI) - VIA LAMENNAIS 20 - C.F. 80148970157 C.M. MIIC8C7002</t>
  </si>
  <si>
    <t>2025</t>
  </si>
  <si>
    <t>242 del 19/12/2024</t>
  </si>
  <si>
    <t>000000003907 del 19/12/2024</t>
  </si>
  <si>
    <t>42/2024 del 20/12/2024</t>
  </si>
  <si>
    <t>38 del 30/12/2024</t>
  </si>
  <si>
    <t>2 del 08/01/2025</t>
  </si>
  <si>
    <t>1025007386 del 13/01/2025</t>
  </si>
  <si>
    <t>1/E / PA del 08/01/2025</t>
  </si>
  <si>
    <t>2/E / PA del 08/01/2025</t>
  </si>
  <si>
    <t>1 del 08/01/2025</t>
  </si>
  <si>
    <t>6 del 13/01/2025</t>
  </si>
  <si>
    <t>66 del 17/01/2025</t>
  </si>
  <si>
    <t>21 del 16/01/2025</t>
  </si>
  <si>
    <t>01-2025 del 09/01/2025</t>
  </si>
  <si>
    <t>02-2025 del 17/01/2025</t>
  </si>
  <si>
    <t>1 del 17/01/2025</t>
  </si>
  <si>
    <t>352/EG del 24/01/2025</t>
  </si>
  <si>
    <t>24/P del 24/01/2025</t>
  </si>
  <si>
    <t>399/ME del 24/01/2025</t>
  </si>
  <si>
    <t>7/PA del 27/01/2025</t>
  </si>
  <si>
    <t>38 del 28/01/2025</t>
  </si>
  <si>
    <t>114 del 30/01/2025</t>
  </si>
  <si>
    <t>3 del 03/02/2025</t>
  </si>
  <si>
    <t>4 del 03/02/2025</t>
  </si>
  <si>
    <t>289 del 31/01/2025</t>
  </si>
  <si>
    <t>FATTPA 1_25 del 28/01/2025</t>
  </si>
  <si>
    <t>38/E / PA del 05/02/2025</t>
  </si>
  <si>
    <t>35/E / PA del 04/02/2025</t>
  </si>
  <si>
    <t>126 del 10/02/2025</t>
  </si>
  <si>
    <t>8101001241 del 06/02/2025</t>
  </si>
  <si>
    <t>224 del 31/01/2025</t>
  </si>
  <si>
    <t>179 del 11/02/2025</t>
  </si>
  <si>
    <t>96 del 31/01/2025</t>
  </si>
  <si>
    <t>345 del 24/02/2025</t>
  </si>
  <si>
    <t>346 del 24/02/2025</t>
  </si>
  <si>
    <t>38/PA del 27/02/2025</t>
  </si>
  <si>
    <t>11/PA del 12/02/2025</t>
  </si>
  <si>
    <t>148/E del 17/02/2025</t>
  </si>
  <si>
    <t>166/E del 25/02/2025</t>
  </si>
  <si>
    <t>22 del 17/02/2025</t>
  </si>
  <si>
    <t>15/PA del 19/02/2025</t>
  </si>
  <si>
    <t>14/PA del 19/02/2025</t>
  </si>
  <si>
    <t>33 del 19/02/2025</t>
  </si>
  <si>
    <t>2025    27/E del 17/02/2025</t>
  </si>
  <si>
    <t>2025    28/E del 18/02/2025</t>
  </si>
  <si>
    <t>93/P del 18/02/2025</t>
  </si>
  <si>
    <t>7/2025/PAF del 27/02/2025</t>
  </si>
  <si>
    <t>3 del 21/02/2025</t>
  </si>
  <si>
    <t>181 del 19/02/2025</t>
  </si>
  <si>
    <t>FPA 6/25 del 12/02/2025</t>
  </si>
  <si>
    <t>PA_388/2025 del 03/03/2025</t>
  </si>
  <si>
    <t>PA_389/2025 del 03/03/2025</t>
  </si>
  <si>
    <t>PA_390/2025 del 03/03/2025</t>
  </si>
  <si>
    <t>PA_387/2025 del 03/03/2025</t>
  </si>
  <si>
    <t>9 del 10/03/2025</t>
  </si>
  <si>
    <t>PA_440/2025 del 11/03/2025</t>
  </si>
  <si>
    <t>PA_441/2025 del 11/03/2025</t>
  </si>
  <si>
    <t>PA_442/2025 del 11/03/2025</t>
  </si>
  <si>
    <t>195/E del 05/03/2025</t>
  </si>
  <si>
    <t>2025    42/E del 28/02/2025</t>
  </si>
  <si>
    <t>529 del 28/02/2025</t>
  </si>
  <si>
    <t>V3-6221 del 05/03/2025</t>
  </si>
  <si>
    <t>10PAF del 28/02/2025</t>
  </si>
  <si>
    <t>239 PAM del 10/03/2025</t>
  </si>
  <si>
    <t>133/E / PA del 19/03/2025</t>
  </si>
  <si>
    <t>132/E / PA del 19/03/2025</t>
  </si>
  <si>
    <t>304 del 18/03/2025</t>
  </si>
  <si>
    <t>94/PA/2025 del 12/03/2025</t>
  </si>
  <si>
    <t>264 del 18/03/2025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</si>
</sst>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69</v>
      </c>
      <c r="B9" s="32"/>
      <c r="C9" s="31">
        <f>SUM(C13:C16)</f>
        <v>129046.26000000002</v>
      </c>
      <c r="D9" s="32"/>
      <c r="E9" s="37">
        <f>('Trimestre 1'!H1+'Trimestre 2'!H1+'Trimestre 3'!H1+'Trimestre 4'!H1)/C9</f>
        <v>-22.720115484168232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69</v>
      </c>
      <c r="C13" s="26">
        <f>'Trimestre 1'!B1</f>
        <v>129046.26000000002</v>
      </c>
      <c r="D13" s="26">
        <f>'Trimestre 1'!G1</f>
        <v>-22.720115484168236</v>
      </c>
      <c r="E13" s="26">
        <v>0</v>
      </c>
      <c r="F13" s="30">
        <v>0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/>
      <c r="F14" s="30"/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129046.26000000002</v>
      </c>
      <c r="C1" s="49">
        <f>COUNTA(A4:A203)</f>
        <v>69</v>
      </c>
      <c r="G1" s="13">
        <f>IF(B1&lt;&gt;0,H1/B1,0)</f>
        <v>-22.720115484168236</v>
      </c>
      <c r="H1" s="12">
        <f>SUM(H4:H195)</f>
        <v>-2931945.9299999997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854.55</v>
      </c>
      <c r="C4" s="10">
        <v>45685</v>
      </c>
      <c r="D4" s="10">
        <v>45677</v>
      </c>
      <c r="E4" s="10"/>
      <c r="F4" s="10"/>
      <c r="G4" s="1">
        <f>D4-C4-(F4-E4)</f>
        <v>-8</v>
      </c>
      <c r="H4" s="9">
        <f>B4*G4</f>
        <v>-6836.4</v>
      </c>
    </row>
    <row r="5" spans="1:8">
      <c r="A5" s="16" t="s">
        <v>24</v>
      </c>
      <c r="B5" s="9">
        <v>8330</v>
      </c>
      <c r="C5" s="10">
        <v>45687</v>
      </c>
      <c r="D5" s="10">
        <v>45677</v>
      </c>
      <c r="E5" s="10"/>
      <c r="F5" s="10"/>
      <c r="G5" s="1">
        <f t="shared" si="0" ref="G5:G68">D5-C5-(F5-E5)</f>
        <v>-10</v>
      </c>
      <c r="H5" s="9">
        <f t="shared" si="1" ref="H5:H68">B5*G5</f>
        <v>-83300</v>
      </c>
    </row>
    <row r="6" spans="1:8">
      <c r="A6" s="16" t="s">
        <v>25</v>
      </c>
      <c r="B6" s="9">
        <v>4483.5</v>
      </c>
      <c r="C6" s="10">
        <v>45687</v>
      </c>
      <c r="D6" s="10">
        <v>45677</v>
      </c>
      <c r="E6" s="10"/>
      <c r="F6" s="10"/>
      <c r="G6" s="1">
        <f t="shared" si="0">D6-C6-(F6-E6)</f>
        <v>-10</v>
      </c>
      <c r="H6" s="9">
        <f t="shared" si="1">B6*G6</f>
        <v>-44835</v>
      </c>
    </row>
    <row r="7" spans="1:8">
      <c r="A7" s="16" t="s">
        <v>26</v>
      </c>
      <c r="B7" s="9">
        <v>1336.36</v>
      </c>
      <c r="C7" s="10">
        <v>45687</v>
      </c>
      <c r="D7" s="10">
        <v>45677</v>
      </c>
      <c r="E7" s="10"/>
      <c r="F7" s="10"/>
      <c r="G7" s="1">
        <f t="shared" si="0">D7-C7-(F7-E7)</f>
        <v>-10</v>
      </c>
      <c r="H7" s="9">
        <f t="shared" si="1">B7*G7</f>
        <v>-13363.6</v>
      </c>
    </row>
    <row r="8" spans="1:8">
      <c r="A8" s="16" t="s">
        <v>27</v>
      </c>
      <c r="B8" s="9">
        <v>432</v>
      </c>
      <c r="C8" s="10">
        <v>45703</v>
      </c>
      <c r="D8" s="10">
        <v>45677</v>
      </c>
      <c r="E8" s="10"/>
      <c r="F8" s="10"/>
      <c r="G8" s="1">
        <f t="shared" si="0">D8-C8-(F8-E8)</f>
        <v>-26</v>
      </c>
      <c r="H8" s="9">
        <f t="shared" si="1">B8*G8</f>
        <v>-11232</v>
      </c>
    </row>
    <row r="9" spans="1:8">
      <c r="A9" s="16" t="s">
        <v>28</v>
      </c>
      <c r="B9" s="9">
        <v>46.55</v>
      </c>
      <c r="C9" s="10">
        <v>45703</v>
      </c>
      <c r="D9" s="10">
        <v>45677</v>
      </c>
      <c r="E9" s="10"/>
      <c r="F9" s="10"/>
      <c r="G9" s="1">
        <f t="shared" si="0">D9-C9-(F9-E9)</f>
        <v>-26</v>
      </c>
      <c r="H9" s="9">
        <f t="shared" si="1">B9*G9</f>
        <v>-1210.3</v>
      </c>
    </row>
    <row r="10" spans="1:8">
      <c r="A10" s="16" t="s">
        <v>29</v>
      </c>
      <c r="B10" s="9">
        <v>368</v>
      </c>
      <c r="C10" s="10">
        <v>45703</v>
      </c>
      <c r="D10" s="10">
        <v>45677</v>
      </c>
      <c r="E10" s="10"/>
      <c r="F10" s="10"/>
      <c r="G10" s="1">
        <f t="shared" si="0">D10-C10-(F10-E10)</f>
        <v>-26</v>
      </c>
      <c r="H10" s="9">
        <f t="shared" si="1">B10*G10</f>
        <v>-9568</v>
      </c>
    </row>
    <row r="11" spans="1:8">
      <c r="A11" s="16" t="s">
        <v>30</v>
      </c>
      <c r="B11" s="9">
        <v>793.5</v>
      </c>
      <c r="C11" s="10">
        <v>45703</v>
      </c>
      <c r="D11" s="10">
        <v>45677</v>
      </c>
      <c r="E11" s="10"/>
      <c r="F11" s="10"/>
      <c r="G11" s="1">
        <f t="shared" si="0">D11-C11-(F11-E11)</f>
        <v>-26</v>
      </c>
      <c r="H11" s="9">
        <f t="shared" si="1">B11*G11</f>
        <v>-20631</v>
      </c>
    </row>
    <row r="12" spans="1:8">
      <c r="A12" s="16" t="s">
        <v>27</v>
      </c>
      <c r="B12" s="9">
        <v>7000</v>
      </c>
      <c r="C12" s="10">
        <v>45703</v>
      </c>
      <c r="D12" s="10">
        <v>45687</v>
      </c>
      <c r="E12" s="10"/>
      <c r="F12" s="10"/>
      <c r="G12" s="1">
        <f t="shared" si="0">D12-C12-(F12-E12)</f>
        <v>-16</v>
      </c>
      <c r="H12" s="9">
        <f t="shared" si="1">B12*G12</f>
        <v>-112000</v>
      </c>
    </row>
    <row r="13" spans="1:8">
      <c r="A13" s="16" t="s">
        <v>31</v>
      </c>
      <c r="B13" s="9">
        <v>3000</v>
      </c>
      <c r="C13" s="10">
        <v>45703</v>
      </c>
      <c r="D13" s="10">
        <v>45687</v>
      </c>
      <c r="E13" s="10"/>
      <c r="F13" s="10"/>
      <c r="G13" s="1">
        <f t="shared" si="0">D13-C13-(F13-E13)</f>
        <v>-16</v>
      </c>
      <c r="H13" s="9">
        <f t="shared" si="1">B13*G13</f>
        <v>-48000</v>
      </c>
    </row>
    <row r="14" spans="1:8">
      <c r="A14" s="16" t="s">
        <v>32</v>
      </c>
      <c r="B14" s="9">
        <v>359.09</v>
      </c>
      <c r="C14" s="10">
        <v>45703</v>
      </c>
      <c r="D14" s="10">
        <v>45687</v>
      </c>
      <c r="E14" s="10"/>
      <c r="F14" s="10"/>
      <c r="G14" s="1">
        <f t="shared" si="0">D14-C14-(F14-E14)</f>
        <v>-16</v>
      </c>
      <c r="H14" s="9">
        <f t="shared" si="1">B14*G14</f>
        <v>-5745.44</v>
      </c>
    </row>
    <row r="15" spans="1:8">
      <c r="A15" s="16" t="s">
        <v>33</v>
      </c>
      <c r="B15" s="9">
        <v>2059.65</v>
      </c>
      <c r="C15" s="10">
        <v>45707</v>
      </c>
      <c r="D15" s="10">
        <v>45687</v>
      </c>
      <c r="E15" s="10"/>
      <c r="F15" s="10"/>
      <c r="G15" s="1">
        <f t="shared" si="0">D15-C15-(F15-E15)</f>
        <v>-20</v>
      </c>
      <c r="H15" s="9">
        <f t="shared" si="1">B15*G15</f>
        <v>-41193</v>
      </c>
    </row>
    <row r="16" spans="1:8">
      <c r="A16" s="16" t="s">
        <v>34</v>
      </c>
      <c r="B16" s="9">
        <v>540.91</v>
      </c>
      <c r="C16" s="10">
        <v>45707</v>
      </c>
      <c r="D16" s="10">
        <v>45687</v>
      </c>
      <c r="E16" s="10"/>
      <c r="F16" s="10"/>
      <c r="G16" s="1">
        <f t="shared" si="0">D16-C16-(F16-E16)</f>
        <v>-20</v>
      </c>
      <c r="H16" s="9">
        <f t="shared" si="1">B16*G16</f>
        <v>-10818.2</v>
      </c>
    </row>
    <row r="17" spans="1:8">
      <c r="A17" s="16" t="s">
        <v>35</v>
      </c>
      <c r="B17" s="9">
        <v>3399.99</v>
      </c>
      <c r="C17" s="10">
        <v>45707</v>
      </c>
      <c r="D17" s="10">
        <v>45684</v>
      </c>
      <c r="E17" s="10"/>
      <c r="F17" s="10"/>
      <c r="G17" s="1">
        <f t="shared" si="0">D17-C17-(F17-E17)</f>
        <v>-23</v>
      </c>
      <c r="H17" s="9">
        <f t="shared" si="1">B17*G17</f>
        <v>-78199.77</v>
      </c>
    </row>
    <row r="18" spans="1:8">
      <c r="A18" s="16" t="s">
        <v>36</v>
      </c>
      <c r="B18" s="9">
        <v>707.01</v>
      </c>
      <c r="C18" s="10">
        <v>45707</v>
      </c>
      <c r="D18" s="10">
        <v>45684</v>
      </c>
      <c r="E18" s="10"/>
      <c r="F18" s="10"/>
      <c r="G18" s="1">
        <f t="shared" si="0">D18-C18-(F18-E18)</f>
        <v>-23</v>
      </c>
      <c r="H18" s="9">
        <f t="shared" si="1">B18*G18</f>
        <v>-16261.23</v>
      </c>
    </row>
    <row r="19" spans="1:8">
      <c r="A19" s="16" t="s">
        <v>37</v>
      </c>
      <c r="B19" s="9">
        <v>97.7</v>
      </c>
      <c r="C19" s="10">
        <v>45722</v>
      </c>
      <c r="D19" s="10">
        <v>45693</v>
      </c>
      <c r="E19" s="10"/>
      <c r="F19" s="10"/>
      <c r="G19" s="1">
        <f t="shared" si="0">D19-C19-(F19-E19)</f>
        <v>-29</v>
      </c>
      <c r="H19" s="9">
        <f t="shared" si="1">B19*G19</f>
        <v>-2833.3</v>
      </c>
    </row>
    <row r="20" spans="1:8">
      <c r="A20" s="16" t="s">
        <v>38</v>
      </c>
      <c r="B20" s="9">
        <v>142</v>
      </c>
      <c r="C20" s="10">
        <v>45722</v>
      </c>
      <c r="D20" s="10">
        <v>45693</v>
      </c>
      <c r="E20" s="10"/>
      <c r="F20" s="10"/>
      <c r="G20" s="1">
        <f t="shared" si="0">D20-C20-(F20-E20)</f>
        <v>-29</v>
      </c>
      <c r="H20" s="9">
        <f t="shared" si="1">B20*G20</f>
        <v>-4118</v>
      </c>
    </row>
    <row r="21" spans="1:8">
      <c r="A21" s="16" t="s">
        <v>39</v>
      </c>
      <c r="B21" s="9">
        <v>700</v>
      </c>
      <c r="C21" s="10">
        <v>45722</v>
      </c>
      <c r="D21" s="10">
        <v>45693</v>
      </c>
      <c r="E21" s="10"/>
      <c r="F21" s="10"/>
      <c r="G21" s="1">
        <f t="shared" si="0">D21-C21-(F21-E21)</f>
        <v>-29</v>
      </c>
      <c r="H21" s="9">
        <f t="shared" si="1">B21*G21</f>
        <v>-20300</v>
      </c>
    </row>
    <row r="22" spans="1:8">
      <c r="A22" s="16" t="s">
        <v>40</v>
      </c>
      <c r="B22" s="9">
        <v>715</v>
      </c>
      <c r="C22" s="10">
        <v>45722</v>
      </c>
      <c r="D22" s="10">
        <v>45693</v>
      </c>
      <c r="E22" s="10"/>
      <c r="F22" s="10"/>
      <c r="G22" s="1">
        <f t="shared" si="0">D22-C22-(F22-E22)</f>
        <v>-29</v>
      </c>
      <c r="H22" s="9">
        <f t="shared" si="1">B22*G22</f>
        <v>-20735</v>
      </c>
    </row>
    <row r="23" spans="1:8">
      <c r="A23" s="16" t="s">
        <v>41</v>
      </c>
      <c r="B23" s="9">
        <v>1514.64</v>
      </c>
      <c r="C23" s="10">
        <v>45722</v>
      </c>
      <c r="D23" s="10">
        <v>45693</v>
      </c>
      <c r="E23" s="10"/>
      <c r="F23" s="10"/>
      <c r="G23" s="1">
        <f t="shared" si="0">D23-C23-(F23-E23)</f>
        <v>-29</v>
      </c>
      <c r="H23" s="9">
        <f t="shared" si="1">B23*G23</f>
        <v>-43924.56</v>
      </c>
    </row>
    <row r="24" spans="1:8">
      <c r="A24" s="16" t="s">
        <v>42</v>
      </c>
      <c r="B24" s="9">
        <v>500</v>
      </c>
      <c r="C24" s="10">
        <v>45722</v>
      </c>
      <c r="D24" s="10">
        <v>45693</v>
      </c>
      <c r="E24" s="10"/>
      <c r="F24" s="10"/>
      <c r="G24" s="1">
        <f t="shared" si="0">D24-C24-(F24-E24)</f>
        <v>-29</v>
      </c>
      <c r="H24" s="9">
        <f t="shared" si="1">B24*G24</f>
        <v>-14500</v>
      </c>
    </row>
    <row r="25" spans="1:8">
      <c r="A25" s="16" t="s">
        <v>43</v>
      </c>
      <c r="B25" s="9">
        <v>2220</v>
      </c>
      <c r="C25" s="10">
        <v>45722</v>
      </c>
      <c r="D25" s="10">
        <v>45693</v>
      </c>
      <c r="E25" s="10"/>
      <c r="F25" s="10"/>
      <c r="G25" s="1">
        <f t="shared" si="0">D25-C25-(F25-E25)</f>
        <v>-29</v>
      </c>
      <c r="H25" s="9">
        <f t="shared" si="1">B25*G25</f>
        <v>-64380</v>
      </c>
    </row>
    <row r="26" spans="1:8">
      <c r="A26" s="16" t="s">
        <v>44</v>
      </c>
      <c r="B26" s="9">
        <v>7000</v>
      </c>
      <c r="C26" s="10">
        <v>45722</v>
      </c>
      <c r="D26" s="10">
        <v>45706</v>
      </c>
      <c r="E26" s="10"/>
      <c r="F26" s="10"/>
      <c r="G26" s="1">
        <f t="shared" si="0">D26-C26-(F26-E26)</f>
        <v>-16</v>
      </c>
      <c r="H26" s="9">
        <f t="shared" si="1">B26*G26</f>
        <v>-112000</v>
      </c>
    </row>
    <row r="27" spans="1:8">
      <c r="A27" s="16" t="s">
        <v>45</v>
      </c>
      <c r="B27" s="9">
        <v>3000</v>
      </c>
      <c r="C27" s="10">
        <v>45722</v>
      </c>
      <c r="D27" s="10">
        <v>45706</v>
      </c>
      <c r="E27" s="10"/>
      <c r="F27" s="10"/>
      <c r="G27" s="1">
        <f t="shared" si="0">D27-C27-(F27-E27)</f>
        <v>-16</v>
      </c>
      <c r="H27" s="9">
        <f t="shared" si="1">B27*G27</f>
        <v>-48000</v>
      </c>
    </row>
    <row r="28" spans="1:8">
      <c r="A28" s="16" t="s">
        <v>46</v>
      </c>
      <c r="B28" s="9">
        <v>23049.91</v>
      </c>
      <c r="C28" s="10">
        <v>45731</v>
      </c>
      <c r="D28" s="10">
        <v>45706</v>
      </c>
      <c r="E28" s="10"/>
      <c r="F28" s="10"/>
      <c r="G28" s="1">
        <f t="shared" si="0">D28-C28-(F28-E28)</f>
        <v>-25</v>
      </c>
      <c r="H28" s="9">
        <f t="shared" si="1">B28*G28</f>
        <v>-576247.75</v>
      </c>
    </row>
    <row r="29" spans="1:8">
      <c r="A29" s="16" t="s">
        <v>47</v>
      </c>
      <c r="B29" s="9">
        <v>550</v>
      </c>
      <c r="C29" s="10">
        <v>45731</v>
      </c>
      <c r="D29" s="10">
        <v>45706</v>
      </c>
      <c r="E29" s="10"/>
      <c r="F29" s="10"/>
      <c r="G29" s="1">
        <f t="shared" si="0">D29-C29-(F29-E29)</f>
        <v>-25</v>
      </c>
      <c r="H29" s="9">
        <f t="shared" si="1">B29*G29</f>
        <v>-13750</v>
      </c>
    </row>
    <row r="30" spans="1:8">
      <c r="A30" s="16" t="s">
        <v>48</v>
      </c>
      <c r="B30" s="9">
        <v>506</v>
      </c>
      <c r="C30" s="10">
        <v>45731</v>
      </c>
      <c r="D30" s="10">
        <v>45706</v>
      </c>
      <c r="E30" s="10"/>
      <c r="F30" s="10"/>
      <c r="G30" s="1">
        <f t="shared" si="0">D30-C30-(F30-E30)</f>
        <v>-25</v>
      </c>
      <c r="H30" s="9">
        <f t="shared" si="1">B30*G30</f>
        <v>-12650</v>
      </c>
    </row>
    <row r="31" spans="1:8">
      <c r="A31" s="16" t="s">
        <v>49</v>
      </c>
      <c r="B31" s="9">
        <v>690</v>
      </c>
      <c r="C31" s="10">
        <v>45731</v>
      </c>
      <c r="D31" s="10">
        <v>45706</v>
      </c>
      <c r="E31" s="10"/>
      <c r="F31" s="10"/>
      <c r="G31" s="1">
        <f t="shared" si="0">D31-C31-(F31-E31)</f>
        <v>-25</v>
      </c>
      <c r="H31" s="9">
        <f t="shared" si="1">B31*G31</f>
        <v>-17250</v>
      </c>
    </row>
    <row r="32" spans="1:8">
      <c r="A32" s="16" t="s">
        <v>50</v>
      </c>
      <c r="B32" s="9">
        <v>190</v>
      </c>
      <c r="C32" s="10">
        <v>45731</v>
      </c>
      <c r="D32" s="10">
        <v>45706</v>
      </c>
      <c r="E32" s="10"/>
      <c r="F32" s="10"/>
      <c r="G32" s="1">
        <f t="shared" si="0">D32-C32-(F32-E32)</f>
        <v>-25</v>
      </c>
      <c r="H32" s="9">
        <f t="shared" si="1">B32*G32</f>
        <v>-4750</v>
      </c>
    </row>
    <row r="33" spans="1:8">
      <c r="A33" s="16" t="s">
        <v>51</v>
      </c>
      <c r="B33" s="9">
        <v>1900</v>
      </c>
      <c r="C33" s="10">
        <v>45731</v>
      </c>
      <c r="D33" s="10">
        <v>45706</v>
      </c>
      <c r="E33" s="10"/>
      <c r="F33" s="10"/>
      <c r="G33" s="1">
        <f t="shared" si="0">D33-C33-(F33-E33)</f>
        <v>-25</v>
      </c>
      <c r="H33" s="9">
        <f t="shared" si="1">B33*G33</f>
        <v>-47500</v>
      </c>
    </row>
    <row r="34" spans="1:8">
      <c r="A34" s="16" t="s">
        <v>52</v>
      </c>
      <c r="B34" s="9">
        <v>108.93</v>
      </c>
      <c r="C34" s="10">
        <v>45731</v>
      </c>
      <c r="D34" s="10">
        <v>45706</v>
      </c>
      <c r="E34" s="10"/>
      <c r="F34" s="10"/>
      <c r="G34" s="1">
        <f t="shared" si="0">D34-C34-(F34-E34)</f>
        <v>-25</v>
      </c>
      <c r="H34" s="9">
        <f t="shared" si="1">B34*G34</f>
        <v>-2723.25</v>
      </c>
    </row>
    <row r="35" spans="1:8">
      <c r="A35" s="16" t="s">
        <v>53</v>
      </c>
      <c r="B35" s="9">
        <v>2850</v>
      </c>
      <c r="C35" s="10">
        <v>45731</v>
      </c>
      <c r="D35" s="10">
        <v>45707</v>
      </c>
      <c r="E35" s="10"/>
      <c r="F35" s="10"/>
      <c r="G35" s="1">
        <f t="shared" si="0">D35-C35-(F35-E35)</f>
        <v>-24</v>
      </c>
      <c r="H35" s="9">
        <f t="shared" si="1">B35*G35</f>
        <v>-68400</v>
      </c>
    </row>
    <row r="36" spans="1:8">
      <c r="A36" s="16" t="s">
        <v>54</v>
      </c>
      <c r="B36" s="9">
        <v>925</v>
      </c>
      <c r="C36" s="10">
        <v>45731</v>
      </c>
      <c r="D36" s="10">
        <v>45707</v>
      </c>
      <c r="E36" s="10"/>
      <c r="F36" s="10"/>
      <c r="G36" s="1">
        <f t="shared" si="0">D36-C36-(F36-E36)</f>
        <v>-24</v>
      </c>
      <c r="H36" s="9">
        <f t="shared" si="1">B36*G36</f>
        <v>-22200</v>
      </c>
    </row>
    <row r="37" spans="1:8">
      <c r="A37" s="16" t="s">
        <v>55</v>
      </c>
      <c r="B37" s="9">
        <v>722.6</v>
      </c>
      <c r="C37" s="10">
        <v>45749</v>
      </c>
      <c r="D37" s="10">
        <v>45727</v>
      </c>
      <c r="E37" s="10"/>
      <c r="F37" s="10"/>
      <c r="G37" s="1">
        <f t="shared" si="0">D37-C37-(F37-E37)</f>
        <v>-22</v>
      </c>
      <c r="H37" s="9">
        <f t="shared" si="1">B37*G37</f>
        <v>-15897.2</v>
      </c>
    </row>
    <row r="38" spans="1:8">
      <c r="A38" s="16" t="s">
        <v>56</v>
      </c>
      <c r="B38" s="9">
        <v>275.99</v>
      </c>
      <c r="C38" s="10">
        <v>45749</v>
      </c>
      <c r="D38" s="10">
        <v>45727</v>
      </c>
      <c r="E38" s="10"/>
      <c r="F38" s="10"/>
      <c r="G38" s="1">
        <f t="shared" si="0">D38-C38-(F38-E38)</f>
        <v>-22</v>
      </c>
      <c r="H38" s="9">
        <f t="shared" si="1">B38*G38</f>
        <v>-6071.78</v>
      </c>
    </row>
    <row r="39" spans="1:8">
      <c r="A39" s="16" t="s">
        <v>57</v>
      </c>
      <c r="B39" s="9">
        <v>330</v>
      </c>
      <c r="C39" s="10">
        <v>45749</v>
      </c>
      <c r="D39" s="10">
        <v>45727</v>
      </c>
      <c r="E39" s="10"/>
      <c r="F39" s="10"/>
      <c r="G39" s="1">
        <f t="shared" si="0">D39-C39-(F39-E39)</f>
        <v>-22</v>
      </c>
      <c r="H39" s="9">
        <f t="shared" si="1">B39*G39</f>
        <v>-7260</v>
      </c>
    </row>
    <row r="40" spans="1:8">
      <c r="A40" s="16" t="s">
        <v>58</v>
      </c>
      <c r="B40" s="9">
        <v>250</v>
      </c>
      <c r="C40" s="10">
        <v>45749</v>
      </c>
      <c r="D40" s="10">
        <v>45727</v>
      </c>
      <c r="E40" s="10"/>
      <c r="F40" s="10"/>
      <c r="G40" s="1">
        <f t="shared" si="0">D40-C40-(F40-E40)</f>
        <v>-22</v>
      </c>
      <c r="H40" s="9">
        <f t="shared" si="1">B40*G40</f>
        <v>-5500</v>
      </c>
    </row>
    <row r="41" spans="1:8">
      <c r="A41" s="16" t="s">
        <v>59</v>
      </c>
      <c r="B41" s="9">
        <v>90</v>
      </c>
      <c r="C41" s="10">
        <v>45749</v>
      </c>
      <c r="D41" s="10">
        <v>45727</v>
      </c>
      <c r="E41" s="10"/>
      <c r="F41" s="10"/>
      <c r="G41" s="1">
        <f t="shared" si="0">D41-C41-(F41-E41)</f>
        <v>-22</v>
      </c>
      <c r="H41" s="9">
        <f t="shared" si="1">B41*G41</f>
        <v>-1980</v>
      </c>
    </row>
    <row r="42" spans="1:8">
      <c r="A42" s="16" t="s">
        <v>60</v>
      </c>
      <c r="B42" s="9">
        <v>180</v>
      </c>
      <c r="C42" s="10">
        <v>45749</v>
      </c>
      <c r="D42" s="10">
        <v>45727</v>
      </c>
      <c r="E42" s="10"/>
      <c r="F42" s="10"/>
      <c r="G42" s="1">
        <f t="shared" si="0">D42-C42-(F42-E42)</f>
        <v>-22</v>
      </c>
      <c r="H42" s="9">
        <f t="shared" si="1">B42*G42</f>
        <v>-3960</v>
      </c>
    </row>
    <row r="43" spans="1:8">
      <c r="A43" s="16" t="s">
        <v>61</v>
      </c>
      <c r="B43" s="9">
        <v>728</v>
      </c>
      <c r="C43" s="10">
        <v>45749</v>
      </c>
      <c r="D43" s="10">
        <v>45727</v>
      </c>
      <c r="E43" s="10"/>
      <c r="F43" s="10"/>
      <c r="G43" s="1">
        <f t="shared" si="0">D43-C43-(F43-E43)</f>
        <v>-22</v>
      </c>
      <c r="H43" s="9">
        <f t="shared" si="1">B43*G43</f>
        <v>-16016</v>
      </c>
    </row>
    <row r="44" spans="1:8">
      <c r="A44" s="16" t="s">
        <v>62</v>
      </c>
      <c r="B44" s="9">
        <v>1365</v>
      </c>
      <c r="C44" s="10">
        <v>45749</v>
      </c>
      <c r="D44" s="10">
        <v>45727</v>
      </c>
      <c r="E44" s="10"/>
      <c r="F44" s="10"/>
      <c r="G44" s="1">
        <f t="shared" si="0">D44-C44-(F44-E44)</f>
        <v>-22</v>
      </c>
      <c r="H44" s="9">
        <f t="shared" si="1">B44*G44</f>
        <v>-30030</v>
      </c>
    </row>
    <row r="45" spans="1:8">
      <c r="A45" s="16" t="s">
        <v>63</v>
      </c>
      <c r="B45" s="9">
        <v>182.36</v>
      </c>
      <c r="C45" s="10">
        <v>45749</v>
      </c>
      <c r="D45" s="10">
        <v>45727</v>
      </c>
      <c r="E45" s="10"/>
      <c r="F45" s="10"/>
      <c r="G45" s="1">
        <f t="shared" si="0">D45-C45-(F45-E45)</f>
        <v>-22</v>
      </c>
      <c r="H45" s="9">
        <f t="shared" si="1">B45*G45</f>
        <v>-4011.92</v>
      </c>
    </row>
    <row r="46" spans="1:8">
      <c r="A46" s="16" t="s">
        <v>64</v>
      </c>
      <c r="B46" s="9">
        <v>3200</v>
      </c>
      <c r="C46" s="10">
        <v>45749</v>
      </c>
      <c r="D46" s="10">
        <v>45727</v>
      </c>
      <c r="E46" s="10"/>
      <c r="F46" s="10"/>
      <c r="G46" s="1">
        <f t="shared" si="0">D46-C46-(F46-E46)</f>
        <v>-22</v>
      </c>
      <c r="H46" s="9">
        <f t="shared" si="1">B46*G46</f>
        <v>-70400</v>
      </c>
    </row>
    <row r="47" spans="1:8">
      <c r="A47" s="16" t="s">
        <v>65</v>
      </c>
      <c r="B47" s="9">
        <v>450.82</v>
      </c>
      <c r="C47" s="10">
        <v>45749</v>
      </c>
      <c r="D47" s="10">
        <v>45727</v>
      </c>
      <c r="E47" s="10"/>
      <c r="F47" s="10"/>
      <c r="G47" s="1">
        <f t="shared" si="0">D47-C47-(F47-E47)</f>
        <v>-22</v>
      </c>
      <c r="H47" s="9">
        <f t="shared" si="1">B47*G47</f>
        <v>-9918.04</v>
      </c>
    </row>
    <row r="48" spans="1:8">
      <c r="A48" s="16" t="s">
        <v>66</v>
      </c>
      <c r="B48" s="9">
        <v>368.85</v>
      </c>
      <c r="C48" s="10">
        <v>45749</v>
      </c>
      <c r="D48" s="10">
        <v>45727</v>
      </c>
      <c r="E48" s="10"/>
      <c r="F48" s="10"/>
      <c r="G48" s="1">
        <f t="shared" si="0">D48-C48-(F48-E48)</f>
        <v>-22</v>
      </c>
      <c r="H48" s="9">
        <f t="shared" si="1">B48*G48</f>
        <v>-8114.7</v>
      </c>
    </row>
    <row r="49" spans="1:8">
      <c r="A49" s="16" t="s">
        <v>67</v>
      </c>
      <c r="B49" s="9">
        <v>363.64</v>
      </c>
      <c r="C49" s="10">
        <v>45749</v>
      </c>
      <c r="D49" s="10">
        <v>45727</v>
      </c>
      <c r="E49" s="10"/>
      <c r="F49" s="10"/>
      <c r="G49" s="1">
        <f t="shared" si="0">D49-C49-(F49-E49)</f>
        <v>-22</v>
      </c>
      <c r="H49" s="9">
        <f t="shared" si="1">B49*G49</f>
        <v>-8000.08</v>
      </c>
    </row>
    <row r="50" spans="1:8">
      <c r="A50" s="16" t="s">
        <v>68</v>
      </c>
      <c r="B50" s="9">
        <v>97.6</v>
      </c>
      <c r="C50" s="10">
        <v>45749</v>
      </c>
      <c r="D50" s="10">
        <v>45727</v>
      </c>
      <c r="E50" s="10"/>
      <c r="F50" s="10"/>
      <c r="G50" s="1">
        <f t="shared" si="0">D50-C50-(F50-E50)</f>
        <v>-22</v>
      </c>
      <c r="H50" s="9">
        <f t="shared" si="1">B50*G50</f>
        <v>-2147.2</v>
      </c>
    </row>
    <row r="51" spans="1:8">
      <c r="A51" s="16" t="s">
        <v>69</v>
      </c>
      <c r="B51" s="9">
        <v>135.54</v>
      </c>
      <c r="C51" s="10">
        <v>45749</v>
      </c>
      <c r="D51" s="10">
        <v>45727</v>
      </c>
      <c r="E51" s="10"/>
      <c r="F51" s="10"/>
      <c r="G51" s="1">
        <f t="shared" si="0">D51-C51-(F51-E51)</f>
        <v>-22</v>
      </c>
      <c r="H51" s="9">
        <f t="shared" si="1">B51*G51</f>
        <v>-2981.88</v>
      </c>
    </row>
    <row r="52" spans="1:8">
      <c r="A52" s="16" t="s">
        <v>70</v>
      </c>
      <c r="B52" s="9">
        <v>2608.89</v>
      </c>
      <c r="C52" s="10">
        <v>45749</v>
      </c>
      <c r="D52" s="10">
        <v>45727</v>
      </c>
      <c r="E52" s="10"/>
      <c r="F52" s="10"/>
      <c r="G52" s="1">
        <f t="shared" si="0">D52-C52-(F52-E52)</f>
        <v>-22</v>
      </c>
      <c r="H52" s="9">
        <f t="shared" si="1">B52*G52</f>
        <v>-57395.58</v>
      </c>
    </row>
    <row r="53" spans="1:8">
      <c r="A53" s="16" t="s">
        <v>71</v>
      </c>
      <c r="B53" s="9">
        <v>85</v>
      </c>
      <c r="C53" s="10">
        <v>45749</v>
      </c>
      <c r="D53" s="10">
        <v>45727</v>
      </c>
      <c r="E53" s="10"/>
      <c r="F53" s="10"/>
      <c r="G53" s="1">
        <f t="shared" si="0">D53-C53-(F53-E53)</f>
        <v>-22</v>
      </c>
      <c r="H53" s="9">
        <f t="shared" si="1">B53*G53</f>
        <v>-1870</v>
      </c>
    </row>
    <row r="54" spans="1:8">
      <c r="A54" s="16" t="s">
        <v>72</v>
      </c>
      <c r="B54" s="9">
        <v>140</v>
      </c>
      <c r="C54" s="10">
        <v>45756</v>
      </c>
      <c r="D54" s="10">
        <v>45727</v>
      </c>
      <c r="E54" s="10"/>
      <c r="F54" s="10"/>
      <c r="G54" s="1">
        <f t="shared" si="0">D54-C54-(F54-E54)</f>
        <v>-29</v>
      </c>
      <c r="H54" s="9">
        <f t="shared" si="1">B54*G54</f>
        <v>-4060</v>
      </c>
    </row>
    <row r="55" spans="1:8">
      <c r="A55" s="16" t="s">
        <v>73</v>
      </c>
      <c r="B55" s="9">
        <v>140</v>
      </c>
      <c r="C55" s="10">
        <v>45756</v>
      </c>
      <c r="D55" s="10">
        <v>45727</v>
      </c>
      <c r="E55" s="10"/>
      <c r="F55" s="10"/>
      <c r="G55" s="1">
        <f t="shared" si="0">D55-C55-(F55-E55)</f>
        <v>-29</v>
      </c>
      <c r="H55" s="9">
        <f t="shared" si="1">B55*G55</f>
        <v>-4060</v>
      </c>
    </row>
    <row r="56" spans="1:8">
      <c r="A56" s="16" t="s">
        <v>74</v>
      </c>
      <c r="B56" s="9">
        <v>140</v>
      </c>
      <c r="C56" s="10">
        <v>45756</v>
      </c>
      <c r="D56" s="10">
        <v>45727</v>
      </c>
      <c r="E56" s="10"/>
      <c r="F56" s="10"/>
      <c r="G56" s="1">
        <f t="shared" si="0">D56-C56-(F56-E56)</f>
        <v>-29</v>
      </c>
      <c r="H56" s="9">
        <f t="shared" si="1">B56*G56</f>
        <v>-4060</v>
      </c>
    </row>
    <row r="57" spans="1:8">
      <c r="A57" s="16" t="s">
        <v>75</v>
      </c>
      <c r="B57" s="9">
        <v>140</v>
      </c>
      <c r="C57" s="10">
        <v>45756</v>
      </c>
      <c r="D57" s="10">
        <v>45727</v>
      </c>
      <c r="E57" s="10"/>
      <c r="F57" s="10"/>
      <c r="G57" s="1">
        <f t="shared" si="0">D57-C57-(F57-E57)</f>
        <v>-29</v>
      </c>
      <c r="H57" s="9">
        <f t="shared" si="1">B57*G57</f>
        <v>-4060</v>
      </c>
    </row>
    <row r="58" spans="1:8">
      <c r="A58" s="16" t="s">
        <v>76</v>
      </c>
      <c r="B58" s="9">
        <v>1562.08</v>
      </c>
      <c r="C58" s="10">
        <v>45767</v>
      </c>
      <c r="D58" s="10">
        <v>45740</v>
      </c>
      <c r="E58" s="10"/>
      <c r="F58" s="10"/>
      <c r="G58" s="1">
        <f t="shared" si="0">D58-C58-(F58-E58)</f>
        <v>-27</v>
      </c>
      <c r="H58" s="9">
        <f t="shared" si="1">B58*G58</f>
        <v>-42176.16</v>
      </c>
    </row>
    <row r="59" spans="1:8">
      <c r="A59" s="16" t="s">
        <v>77</v>
      </c>
      <c r="B59" s="9">
        <v>150</v>
      </c>
      <c r="C59" s="10">
        <v>45767</v>
      </c>
      <c r="D59" s="10">
        <v>45740</v>
      </c>
      <c r="E59" s="10"/>
      <c r="F59" s="10"/>
      <c r="G59" s="1">
        <f t="shared" si="0">D59-C59-(F59-E59)</f>
        <v>-27</v>
      </c>
      <c r="H59" s="9">
        <f t="shared" si="1">B59*G59</f>
        <v>-4050</v>
      </c>
    </row>
    <row r="60" spans="1:8">
      <c r="A60" s="16" t="s">
        <v>78</v>
      </c>
      <c r="B60" s="9">
        <v>150</v>
      </c>
      <c r="C60" s="10">
        <v>45767</v>
      </c>
      <c r="D60" s="10">
        <v>45740</v>
      </c>
      <c r="E60" s="10"/>
      <c r="F60" s="10"/>
      <c r="G60" s="1">
        <f t="shared" si="0">D60-C60-(F60-E60)</f>
        <v>-27</v>
      </c>
      <c r="H60" s="9">
        <f t="shared" si="1">B60*G60</f>
        <v>-4050</v>
      </c>
    </row>
    <row r="61" spans="1:8">
      <c r="A61" s="16" t="s">
        <v>79</v>
      </c>
      <c r="B61" s="9">
        <v>150</v>
      </c>
      <c r="C61" s="10">
        <v>45767</v>
      </c>
      <c r="D61" s="10">
        <v>45740</v>
      </c>
      <c r="E61" s="10"/>
      <c r="F61" s="10"/>
      <c r="G61" s="1">
        <f t="shared" si="0">D61-C61-(F61-E61)</f>
        <v>-27</v>
      </c>
      <c r="H61" s="9">
        <f t="shared" si="1">B61*G61</f>
        <v>-4050</v>
      </c>
    </row>
    <row r="62" spans="1:8">
      <c r="A62" s="16" t="s">
        <v>80</v>
      </c>
      <c r="B62" s="9">
        <v>75</v>
      </c>
      <c r="C62" s="10">
        <v>45767</v>
      </c>
      <c r="D62" s="10">
        <v>45740</v>
      </c>
      <c r="E62" s="10"/>
      <c r="F62" s="10"/>
      <c r="G62" s="1">
        <f t="shared" si="0">D62-C62-(F62-E62)</f>
        <v>-27</v>
      </c>
      <c r="H62" s="9">
        <f t="shared" si="1">B62*G62</f>
        <v>-2025</v>
      </c>
    </row>
    <row r="63" spans="1:8">
      <c r="A63" s="16" t="s">
        <v>81</v>
      </c>
      <c r="B63" s="9">
        <v>200</v>
      </c>
      <c r="C63" s="10">
        <v>45767</v>
      </c>
      <c r="D63" s="10">
        <v>45740</v>
      </c>
      <c r="E63" s="10"/>
      <c r="F63" s="10"/>
      <c r="G63" s="1">
        <f t="shared" si="0">D63-C63-(F63-E63)</f>
        <v>-27</v>
      </c>
      <c r="H63" s="9">
        <f t="shared" si="1">B63*G63</f>
        <v>-5400</v>
      </c>
    </row>
    <row r="64" spans="1:8">
      <c r="A64" s="16" t="s">
        <v>82</v>
      </c>
      <c r="B64" s="9">
        <v>26312</v>
      </c>
      <c r="C64" s="10">
        <v>45772</v>
      </c>
      <c r="D64" s="10">
        <v>45743</v>
      </c>
      <c r="E64" s="10"/>
      <c r="F64" s="10"/>
      <c r="G64" s="1">
        <f t="shared" si="0">D64-C64-(F64-E64)</f>
        <v>-29</v>
      </c>
      <c r="H64" s="9">
        <f t="shared" si="1">B64*G64</f>
        <v>-763048</v>
      </c>
    </row>
    <row r="65" spans="1:8">
      <c r="A65" s="16" t="s">
        <v>83</v>
      </c>
      <c r="B65" s="9">
        <v>1216.91</v>
      </c>
      <c r="C65" s="10">
        <v>45772</v>
      </c>
      <c r="D65" s="10">
        <v>45743</v>
      </c>
      <c r="E65" s="10"/>
      <c r="F65" s="10"/>
      <c r="G65" s="1">
        <f t="shared" si="0">D65-C65-(F65-E65)</f>
        <v>-29</v>
      </c>
      <c r="H65" s="9">
        <f t="shared" si="1">B65*G65</f>
        <v>-35290.39</v>
      </c>
    </row>
    <row r="66" spans="1:8">
      <c r="A66" s="16" t="s">
        <v>84</v>
      </c>
      <c r="B66" s="9">
        <v>1364.5</v>
      </c>
      <c r="C66" s="10">
        <v>45772</v>
      </c>
      <c r="D66" s="10">
        <v>45743</v>
      </c>
      <c r="E66" s="10"/>
      <c r="F66" s="10"/>
      <c r="G66" s="1">
        <f t="shared" si="0">D66-C66-(F66-E66)</f>
        <v>-29</v>
      </c>
      <c r="H66" s="9">
        <f t="shared" si="1">B66*G66</f>
        <v>-39570.5</v>
      </c>
    </row>
    <row r="67" spans="1:8">
      <c r="A67" s="16" t="s">
        <v>85</v>
      </c>
      <c r="B67" s="9">
        <v>1020</v>
      </c>
      <c r="C67" s="10">
        <v>45773</v>
      </c>
      <c r="D67" s="10">
        <v>45743</v>
      </c>
      <c r="E67" s="10"/>
      <c r="F67" s="10"/>
      <c r="G67" s="1">
        <f t="shared" si="0">D67-C67-(F67-E67)</f>
        <v>-30</v>
      </c>
      <c r="H67" s="9">
        <f t="shared" si="1">B67*G67</f>
        <v>-30600</v>
      </c>
    </row>
    <row r="68" spans="1:8">
      <c r="A68" s="16" t="s">
        <v>86</v>
      </c>
      <c r="B68" s="9">
        <v>713</v>
      </c>
      <c r="C68" s="10">
        <v>45773</v>
      </c>
      <c r="D68" s="10">
        <v>45743</v>
      </c>
      <c r="E68" s="10"/>
      <c r="F68" s="10"/>
      <c r="G68" s="1">
        <f t="shared" si="0">D68-C68-(F68-E68)</f>
        <v>-30</v>
      </c>
      <c r="H68" s="9">
        <f t="shared" si="1">B68*G68</f>
        <v>-21390</v>
      </c>
    </row>
    <row r="69" spans="1:8">
      <c r="A69" s="16" t="s">
        <v>87</v>
      </c>
      <c r="B69" s="9">
        <v>598</v>
      </c>
      <c r="C69" s="10">
        <v>45773</v>
      </c>
      <c r="D69" s="10">
        <v>45743</v>
      </c>
      <c r="E69" s="10"/>
      <c r="F69" s="10"/>
      <c r="G69" s="1">
        <f t="shared" si="2" ref="G69:G132">D69-C69-(F69-E69)</f>
        <v>-30</v>
      </c>
      <c r="H69" s="9">
        <f t="shared" si="3" ref="H69:H132">B69*G69</f>
        <v>-17940</v>
      </c>
    </row>
    <row r="70" spans="1:8">
      <c r="A70" s="16" t="s">
        <v>88</v>
      </c>
      <c r="B70" s="9">
        <v>2700.43</v>
      </c>
      <c r="C70" s="10">
        <v>45773</v>
      </c>
      <c r="D70" s="10">
        <v>45743</v>
      </c>
      <c r="E70" s="10"/>
      <c r="F70" s="10"/>
      <c r="G70" s="1">
        <f t="shared" si="2">D70-C70-(F70-E70)</f>
        <v>-30</v>
      </c>
      <c r="H70" s="9">
        <f t="shared" si="3">B70*G70</f>
        <v>-81012.9</v>
      </c>
    </row>
    <row r="71" spans="1:8">
      <c r="A71" s="16" t="s">
        <v>89</v>
      </c>
      <c r="B71" s="9">
        <v>315.21</v>
      </c>
      <c r="C71" s="10">
        <v>45773</v>
      </c>
      <c r="D71" s="10">
        <v>45743</v>
      </c>
      <c r="E71" s="10"/>
      <c r="F71" s="10"/>
      <c r="G71" s="1">
        <f t="shared" si="2">D71-C71-(F71-E71)</f>
        <v>-30</v>
      </c>
      <c r="H71" s="9">
        <f t="shared" si="3">B71*G71</f>
        <v>-9456.3</v>
      </c>
    </row>
    <row r="72" spans="1:8">
      <c r="A72" s="16" t="s">
        <v>90</v>
      </c>
      <c r="B72" s="9">
        <v>154.55</v>
      </c>
      <c r="C72" s="10">
        <v>45773</v>
      </c>
      <c r="D72" s="10">
        <v>45743</v>
      </c>
      <c r="E72" s="10"/>
      <c r="F72" s="10"/>
      <c r="G72" s="1">
        <f t="shared" si="2">D72-C72-(F72-E72)</f>
        <v>-30</v>
      </c>
      <c r="H72" s="9">
        <f t="shared" si="3">B72*G72</f>
        <v>-4636.5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