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38400" windowHeight="171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<sst xmlns="http://schemas.openxmlformats.org/spreadsheetml/2006/main" count="70" uniqueCount="46">
  <si>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</si>
  <si>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</si>
  <si>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</si>
  <si>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</si>
  <si>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</si>
  <si>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</si>
  <si>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</si>
  <si>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</si>
  <si>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</si>
  <si>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</si>
  <si>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</si>
  <si>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</si>
  <si>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</si>
  <si>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</si>
  <si>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</si>
  <si>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</si>
  <si>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</si>
  <si>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</si>
  <si>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</si>
  <si>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</si>
  <si>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</si>
  <si>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</si>
  <si>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2025</t>
  </si>
  <si>
    <t>5-2025/FE del 04/01/2025</t>
  </si>
  <si>
    <t>5P del 21/01/2025</t>
  </si>
  <si>
    <t>90/E del 30/12/2024</t>
  </si>
  <si>
    <t>00175/25 del 31/01/2025</t>
  </si>
  <si>
    <t>FATT/2025/00449 del 07/02/2025</t>
  </si>
  <si>
    <t>443/P del 31/01/2025</t>
  </si>
  <si>
    <t>35 del 05/02/2025</t>
  </si>
  <si>
    <t>5/PA del 14/02/2025</t>
  </si>
  <si>
    <t>22/PA-2025 del 11/02/2025</t>
  </si>
  <si>
    <t>28/PA-2025 del 17/02/2025</t>
  </si>
  <si>
    <t>FATTPA 5_25 del 18/02/2025</t>
  </si>
  <si>
    <t>25/E del 28/02/2025</t>
  </si>
  <si>
    <t>38/001 del 05/08/2024</t>
  </si>
  <si>
    <t>11/PA del 21/02/2025</t>
  </si>
  <si>
    <t>32 del 07/03/2025</t>
  </si>
  <si>
    <t>37/PA del 13/03/2025</t>
  </si>
  <si>
    <t>28 B del 11/03/2025</t>
  </si>
  <si>
    <t>27 B del 11/03/2025</t>
  </si>
  <si>
    <t>26 B del 11/03/2025</t>
  </si>
  <si>
    <t>01015-4200000349-PA del 24/03/2025</t>
  </si>
  <si>
    <t>V3-8314 del 25/03/2025</t>
  </si>
  <si>
    <t>18-2025/FE del 01/04/2025</t>
  </si>
  <si>
    <t>FATTPA 12_25 del 18/03/2025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</si>
</sst>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23</v>
      </c>
      <c r="B9" s="33"/>
      <c r="C9" s="32">
        <f>SUM(C13:C16)</f>
        <v>77402.25</v>
      </c>
      <c r="D9" s="33"/>
      <c r="E9" s="38">
        <f>('Trimestre 1'!H1+'Trimestre 2'!H1+'Trimestre 3'!H1+'Trimestre 4'!H1)/C9</f>
        <v>141.58120338879039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19</v>
      </c>
      <c r="C13" s="26">
        <f>'Trimestre 1'!B1</f>
        <v>74678.77</v>
      </c>
      <c r="D13" s="26">
        <f>'Trimestre 1'!G1</f>
        <v>147.70272863358622</v>
      </c>
      <c r="E13" s="26">
        <v>23616.240000000002</v>
      </c>
      <c r="F13" s="30">
        <v>6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4</v>
      </c>
      <c r="C14" s="26">
        <f>'Trimestre 2'!B1</f>
        <v>2723.48</v>
      </c>
      <c r="D14" s="26">
        <f>'Trimestre 2'!G1</f>
        <v>-26.273150528000937</v>
      </c>
      <c r="E14" s="26"/>
      <c r="F14" s="30"/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74678.77</v>
      </c>
      <c r="C1" s="31">
        <f>COUNTA(A4:A203)</f>
        <v>19</v>
      </c>
      <c r="G1" s="13">
        <f>IF(B1&lt;&gt;0,H1/B1,0)</f>
        <v>147.70272863358622</v>
      </c>
      <c r="H1" s="12">
        <f>SUM(H4:H195)</f>
        <v>11030258.100000001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1900</v>
      </c>
      <c r="C4" s="10">
        <v>45702</v>
      </c>
      <c r="D4" s="10">
        <v>45691</v>
      </c>
      <c r="E4" s="10"/>
      <c r="F4" s="10"/>
      <c r="G4" s="1">
        <f>D4-C4-(F4-E4)</f>
        <v>-11</v>
      </c>
      <c r="H4" s="9">
        <f>B4*G4</f>
        <v>-20900</v>
      </c>
    </row>
    <row r="5" spans="1:8" x14ac:dyDescent="0.25">
      <c r="A5" s="16" t="s">
        <v>24</v>
      </c>
      <c r="B5" s="9">
        <v>550.5</v>
      </c>
      <c r="C5" s="10">
        <v>45709</v>
      </c>
      <c r="D5" s="10">
        <v>45691</v>
      </c>
      <c r="E5" s="10"/>
      <c r="F5" s="10"/>
      <c r="G5" s="1">
        <f t="shared" ref="G5:G68" si="0">D5-C5-(F5-E5)</f>
        <v>-18</v>
      </c>
      <c r="H5" s="9">
        <f t="shared" ref="H5:H68" si="1">B5*G5</f>
        <v>-9909</v>
      </c>
    </row>
    <row r="6" spans="1:8" x14ac:dyDescent="0.25">
      <c r="A6" s="16" t="s">
        <v>25</v>
      </c>
      <c r="B6" s="9">
        <v>2858.81</v>
      </c>
      <c r="C6" s="10">
        <v>45702</v>
      </c>
      <c r="D6" s="10">
        <v>45691</v>
      </c>
      <c r="E6" s="10"/>
      <c r="F6" s="10"/>
      <c r="G6" s="1">
        <f t="shared" si="0"/>
        <v>-11</v>
      </c>
      <c r="H6" s="9">
        <f t="shared" si="1"/>
        <v>-31446.91</v>
      </c>
    </row>
    <row r="7" spans="1:8" x14ac:dyDescent="0.25">
      <c r="A7" s="16" t="s">
        <v>26</v>
      </c>
      <c r="B7" s="9">
        <v>140</v>
      </c>
      <c r="C7" s="10">
        <v>45722</v>
      </c>
      <c r="D7" s="10">
        <v>45699</v>
      </c>
      <c r="E7" s="10"/>
      <c r="F7" s="10"/>
      <c r="G7" s="1">
        <f t="shared" si="0"/>
        <v>-23</v>
      </c>
      <c r="H7" s="9">
        <f t="shared" si="1"/>
        <v>-3220</v>
      </c>
    </row>
    <row r="8" spans="1:8" x14ac:dyDescent="0.25">
      <c r="A8" s="16" t="s">
        <v>27</v>
      </c>
      <c r="B8" s="9">
        <v>220</v>
      </c>
      <c r="C8" s="10">
        <v>45729</v>
      </c>
      <c r="D8" s="10">
        <v>45699</v>
      </c>
      <c r="E8" s="10"/>
      <c r="F8" s="10"/>
      <c r="G8" s="1">
        <f t="shared" si="0"/>
        <v>-30</v>
      </c>
      <c r="H8" s="9">
        <f t="shared" si="1"/>
        <v>-6600</v>
      </c>
    </row>
    <row r="9" spans="1:8" x14ac:dyDescent="0.25">
      <c r="A9" s="16" t="s">
        <v>28</v>
      </c>
      <c r="B9" s="9">
        <v>106.15</v>
      </c>
      <c r="C9" s="10">
        <v>45722</v>
      </c>
      <c r="D9" s="10">
        <v>45699</v>
      </c>
      <c r="E9" s="10"/>
      <c r="F9" s="10"/>
      <c r="G9" s="1">
        <f t="shared" si="0"/>
        <v>-23</v>
      </c>
      <c r="H9" s="9">
        <f t="shared" si="1"/>
        <v>-2441.4499999999998</v>
      </c>
    </row>
    <row r="10" spans="1:8" x14ac:dyDescent="0.25">
      <c r="A10" s="16" t="s">
        <v>29</v>
      </c>
      <c r="B10" s="9">
        <v>800</v>
      </c>
      <c r="C10" s="10">
        <v>45729</v>
      </c>
      <c r="D10" s="10">
        <v>45726</v>
      </c>
      <c r="E10" s="10"/>
      <c r="F10" s="10"/>
      <c r="G10" s="1">
        <f t="shared" si="0"/>
        <v>-3</v>
      </c>
      <c r="H10" s="9">
        <f t="shared" si="1"/>
        <v>-2400</v>
      </c>
    </row>
    <row r="11" spans="1:8" x14ac:dyDescent="0.25">
      <c r="A11" s="16" t="s">
        <v>30</v>
      </c>
      <c r="B11" s="9">
        <v>2440</v>
      </c>
      <c r="C11" s="10">
        <v>45735</v>
      </c>
      <c r="D11" s="10">
        <v>45726</v>
      </c>
      <c r="E11" s="10"/>
      <c r="F11" s="10"/>
      <c r="G11" s="1">
        <f t="shared" si="0"/>
        <v>-9</v>
      </c>
      <c r="H11" s="9">
        <f t="shared" si="1"/>
        <v>-21960</v>
      </c>
    </row>
    <row r="12" spans="1:8" x14ac:dyDescent="0.25">
      <c r="A12" s="16" t="s">
        <v>31</v>
      </c>
      <c r="B12" s="9">
        <v>992.97</v>
      </c>
      <c r="C12" s="10">
        <v>45735</v>
      </c>
      <c r="D12" s="10">
        <v>45726</v>
      </c>
      <c r="E12" s="10"/>
      <c r="F12" s="10"/>
      <c r="G12" s="1">
        <f t="shared" si="0"/>
        <v>-9</v>
      </c>
      <c r="H12" s="9">
        <f t="shared" si="1"/>
        <v>-8936.73</v>
      </c>
    </row>
    <row r="13" spans="1:8" x14ac:dyDescent="0.25">
      <c r="A13" s="16" t="s">
        <v>32</v>
      </c>
      <c r="B13" s="9">
        <v>80</v>
      </c>
      <c r="C13" s="10">
        <v>45744</v>
      </c>
      <c r="D13" s="10">
        <v>45726</v>
      </c>
      <c r="E13" s="10"/>
      <c r="F13" s="10"/>
      <c r="G13" s="1">
        <f t="shared" si="0"/>
        <v>-18</v>
      </c>
      <c r="H13" s="9">
        <f t="shared" si="1"/>
        <v>-1440</v>
      </c>
    </row>
    <row r="14" spans="1:8" x14ac:dyDescent="0.25">
      <c r="A14" s="16" t="s">
        <v>33</v>
      </c>
      <c r="B14" s="9">
        <v>240</v>
      </c>
      <c r="C14" s="10">
        <v>45737</v>
      </c>
      <c r="D14" s="10">
        <v>45726</v>
      </c>
      <c r="E14" s="10"/>
      <c r="F14" s="10"/>
      <c r="G14" s="1">
        <f t="shared" si="0"/>
        <v>-11</v>
      </c>
      <c r="H14" s="9">
        <f t="shared" si="1"/>
        <v>-2640</v>
      </c>
    </row>
    <row r="15" spans="1:8" x14ac:dyDescent="0.25">
      <c r="A15" s="16" t="s">
        <v>34</v>
      </c>
      <c r="B15" s="9">
        <v>117.6</v>
      </c>
      <c r="C15" s="10">
        <v>45753</v>
      </c>
      <c r="D15" s="10">
        <v>45726</v>
      </c>
      <c r="E15" s="10"/>
      <c r="F15" s="10"/>
      <c r="G15" s="1">
        <f t="shared" si="0"/>
        <v>-27</v>
      </c>
      <c r="H15" s="9">
        <f t="shared" si="1"/>
        <v>-3175.2</v>
      </c>
    </row>
    <row r="16" spans="1:8" x14ac:dyDescent="0.25">
      <c r="A16" s="16" t="s">
        <v>35</v>
      </c>
      <c r="B16" s="9">
        <v>61618.75</v>
      </c>
      <c r="C16" s="10">
        <v>45546</v>
      </c>
      <c r="D16" s="10">
        <v>45728</v>
      </c>
      <c r="E16" s="10"/>
      <c r="F16" s="10"/>
      <c r="G16" s="1">
        <f t="shared" si="0"/>
        <v>182</v>
      </c>
      <c r="H16" s="9">
        <f t="shared" si="1"/>
        <v>11214612.5</v>
      </c>
    </row>
    <row r="17" spans="1:8" x14ac:dyDescent="0.25">
      <c r="A17" s="16" t="s">
        <v>36</v>
      </c>
      <c r="B17" s="9">
        <v>274.60000000000002</v>
      </c>
      <c r="C17" s="10">
        <v>45753</v>
      </c>
      <c r="D17" s="10">
        <v>45735</v>
      </c>
      <c r="E17" s="10"/>
      <c r="F17" s="10"/>
      <c r="G17" s="1">
        <f t="shared" si="0"/>
        <v>-18</v>
      </c>
      <c r="H17" s="9">
        <f t="shared" si="1"/>
        <v>-4942.8</v>
      </c>
    </row>
    <row r="18" spans="1:8" x14ac:dyDescent="0.25">
      <c r="A18" s="16" t="s">
        <v>37</v>
      </c>
      <c r="B18" s="9">
        <v>500</v>
      </c>
      <c r="C18" s="10">
        <v>45757</v>
      </c>
      <c r="D18" s="10">
        <v>45735</v>
      </c>
      <c r="E18" s="10"/>
      <c r="F18" s="10"/>
      <c r="G18" s="1">
        <f t="shared" si="0"/>
        <v>-22</v>
      </c>
      <c r="H18" s="9">
        <f t="shared" si="1"/>
        <v>-11000</v>
      </c>
    </row>
    <row r="19" spans="1:8" x14ac:dyDescent="0.25">
      <c r="A19" s="16" t="s">
        <v>38</v>
      </c>
      <c r="B19" s="9">
        <v>609.09</v>
      </c>
      <c r="C19" s="10">
        <v>45764</v>
      </c>
      <c r="D19" s="10">
        <v>45735</v>
      </c>
      <c r="E19" s="10"/>
      <c r="F19" s="10"/>
      <c r="G19" s="1">
        <f t="shared" si="0"/>
        <v>-29</v>
      </c>
      <c r="H19" s="9">
        <f t="shared" si="1"/>
        <v>-17663.61</v>
      </c>
    </row>
    <row r="20" spans="1:8" x14ac:dyDescent="0.25">
      <c r="A20" s="16" t="s">
        <v>39</v>
      </c>
      <c r="B20" s="9">
        <v>773.49</v>
      </c>
      <c r="C20" s="10">
        <v>45764</v>
      </c>
      <c r="D20" s="10">
        <v>45735</v>
      </c>
      <c r="E20" s="10"/>
      <c r="F20" s="10"/>
      <c r="G20" s="1">
        <f t="shared" si="0"/>
        <v>-29</v>
      </c>
      <c r="H20" s="9">
        <f t="shared" si="1"/>
        <v>-22431.21</v>
      </c>
    </row>
    <row r="21" spans="1:8" x14ac:dyDescent="0.25">
      <c r="A21" s="16" t="s">
        <v>40</v>
      </c>
      <c r="B21" s="9">
        <v>340.8</v>
      </c>
      <c r="C21" s="10">
        <v>45764</v>
      </c>
      <c r="D21" s="10">
        <v>45735</v>
      </c>
      <c r="E21" s="10"/>
      <c r="F21" s="10"/>
      <c r="G21" s="1">
        <f t="shared" si="0"/>
        <v>-29</v>
      </c>
      <c r="H21" s="9">
        <f t="shared" si="1"/>
        <v>-9883.2000000000007</v>
      </c>
    </row>
    <row r="22" spans="1:8" x14ac:dyDescent="0.25">
      <c r="A22" s="16" t="s">
        <v>41</v>
      </c>
      <c r="B22" s="9">
        <v>116.01</v>
      </c>
      <c r="C22" s="10">
        <v>45764</v>
      </c>
      <c r="D22" s="10">
        <v>45735</v>
      </c>
      <c r="E22" s="10"/>
      <c r="F22" s="10"/>
      <c r="G22" s="1">
        <f t="shared" si="0"/>
        <v>-29</v>
      </c>
      <c r="H22" s="9">
        <f t="shared" si="1"/>
        <v>-3364.29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2723.48</v>
      </c>
      <c r="C1" s="31">
        <f>COUNTA(A4:A203)</f>
        <v>4</v>
      </c>
      <c r="G1" s="13">
        <f>IF(B1&lt;&gt;0,H1/B1,0)</f>
        <v>-26.273150528000937</v>
      </c>
      <c r="H1" s="12">
        <f>SUM(H4:H195)</f>
        <v>-71554.399999999994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42</v>
      </c>
      <c r="B4" s="9">
        <v>250</v>
      </c>
      <c r="C4" s="10">
        <v>45772</v>
      </c>
      <c r="D4" s="10">
        <v>45749</v>
      </c>
      <c r="E4" s="10"/>
      <c r="F4" s="10"/>
      <c r="G4" s="1">
        <f>D4-C4-(F4-E4)</f>
        <v>-23</v>
      </c>
      <c r="H4" s="9">
        <f>B4*G4</f>
        <v>-5750</v>
      </c>
    </row>
    <row r="5" spans="1:8" x14ac:dyDescent="0.25">
      <c r="A5" s="16" t="s">
        <v>43</v>
      </c>
      <c r="B5" s="9">
        <v>1043.48</v>
      </c>
      <c r="C5" s="10">
        <v>45779</v>
      </c>
      <c r="D5" s="10">
        <v>45749</v>
      </c>
      <c r="E5" s="10"/>
      <c r="F5" s="10"/>
      <c r="G5" s="1">
        <f t="shared" ref="G5:G68" si="0">D5-C5-(F5-E5)</f>
        <v>-30</v>
      </c>
      <c r="H5" s="9">
        <f t="shared" ref="H5:H68" si="1">B5*G5</f>
        <v>-31304.400000000001</v>
      </c>
    </row>
    <row r="6" spans="1:8" x14ac:dyDescent="0.25">
      <c r="A6" s="16" t="s">
        <v>44</v>
      </c>
      <c r="B6" s="9">
        <v>1080</v>
      </c>
      <c r="C6" s="10">
        <v>45779</v>
      </c>
      <c r="D6" s="10">
        <v>45749</v>
      </c>
      <c r="E6" s="10"/>
      <c r="F6" s="10"/>
      <c r="G6" s="1">
        <f t="shared" si="0"/>
        <v>-30</v>
      </c>
      <c r="H6" s="9">
        <f t="shared" si="1"/>
        <v>-32400</v>
      </c>
    </row>
    <row r="7" spans="1:8" x14ac:dyDescent="0.25">
      <c r="A7" s="16" t="s">
        <v>45</v>
      </c>
      <c r="B7" s="9">
        <v>350</v>
      </c>
      <c r="C7" s="10">
        <v>45767</v>
      </c>
      <c r="D7" s="10">
        <v>45761</v>
      </c>
      <c r="E7" s="10"/>
      <c r="F7" s="10"/>
      <c r="G7" s="1">
        <f t="shared" si="0"/>
        <v>-6</v>
      </c>
      <c r="H7" s="9">
        <f t="shared" si="1"/>
        <v>-2100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2006-09-16T00:00:00Z</dcterms:created>
  <dcterms:modified xsi:type="dcterms:W3CDTF">2025-04-29T11:58:50Z</dcterms:modified>
</cp:coreProperties>
</file>