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H39" i="3"/>
  <c r="G39" i="3"/>
  <c r="H38" i="3"/>
  <c r="G38" i="3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H15" i="2"/>
  <c r="H1" i="2" l="1"/>
  <c r="C15" i="1"/>
  <c r="C14" i="1"/>
  <c r="H1" i="4"/>
  <c r="G1" i="4" s="1"/>
  <c r="D15" i="1" s="1"/>
  <c r="C16" i="1"/>
  <c r="H1" i="5"/>
  <c r="G1" i="5" s="1"/>
  <c r="D16" i="1" s="1"/>
  <c r="H1" i="3"/>
  <c r="G1" i="3" s="1"/>
  <c r="D14" i="1" s="1"/>
  <c r="A9" i="1"/>
  <c r="C9" i="1" l="1"/>
  <c r="E9" i="1" s="1"/>
  <c r="G1" i="2"/>
  <c r="D13" i="1" s="1"/>
</calcChain>
</file>

<file path=xl/sharedStrings.xml><?xml version="1.0" encoding="utf-8"?>
<sst xmlns="http://schemas.openxmlformats.org/spreadsheetml/2006/main" count="147" uniqueCount="123">
  <si>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</si>
  <si>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</si>
  <si>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</si>
  <si>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</si>
  <si>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</si>
  <si>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</si>
  <si>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</si>
  <si>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</si>
  <si>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</si>
  <si>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</si>
  <si>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</si>
  <si>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</si>
  <si>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</si>
  <si>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</si>
  <si>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</si>
  <si>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</si>
  <si>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</si>
  <si>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</si>
  <si>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</si>
  <si>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</si>
  <si>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CPIA CATANIA 2</t>
  </si>
  <si>
    <t>95014 GIARRE (CT) VIALE LIBERTA', 151 C.F. 92032760875 C.M. CTMM151004</t>
  </si>
  <si>
    <t>FATTPA 18_21 del 31/12/2021</t>
  </si>
  <si>
    <t>2/PA del 24/01/2022</t>
  </si>
  <si>
    <t>FAE03203\E del 29/12/2021</t>
  </si>
  <si>
    <t>350 del 21/12/2021</t>
  </si>
  <si>
    <t>352 del 21/12/2021</t>
  </si>
  <si>
    <t>351 del 21/12/2021</t>
  </si>
  <si>
    <t>2021/VFEC/620 del 31/12/2021</t>
  </si>
  <si>
    <t>9 del 18/12/2021</t>
  </si>
  <si>
    <t>8 del 18/12/2021</t>
  </si>
  <si>
    <t>7 del 18/12/2021</t>
  </si>
  <si>
    <t>25 del 21/02/2022</t>
  </si>
  <si>
    <t>32/P del 22/02/2022</t>
  </si>
  <si>
    <t>FPA 24/22 del 16/02/2022</t>
  </si>
  <si>
    <t>143/001 del 31/01/2022</t>
  </si>
  <si>
    <t>5/PA del 04/02/2022</t>
  </si>
  <si>
    <t>12100600010000072627 del 09/02/2022</t>
  </si>
  <si>
    <t>1 del 01/03/2022</t>
  </si>
  <si>
    <t>FATTPA 1_22 del 26/02/2022</t>
  </si>
  <si>
    <t>FPA 2/22 del 09/03/2022</t>
  </si>
  <si>
    <t>FPA 1/22 del 25/02/2022</t>
  </si>
  <si>
    <t>2/PA 22 del 24/03/2022</t>
  </si>
  <si>
    <t>3/PA del 15/03/2022</t>
  </si>
  <si>
    <t>2 del 24/03/2022</t>
  </si>
  <si>
    <t>FPA 1/22 del 09/03/2022</t>
  </si>
  <si>
    <t>6/PA del 03/03/2022</t>
  </si>
  <si>
    <t>2022001442 del 06/04/2022</t>
  </si>
  <si>
    <t>01/PA del 07/04/2022</t>
  </si>
  <si>
    <t>E/115 del 13/04/2022</t>
  </si>
  <si>
    <t>107/P del 26/04/2022</t>
  </si>
  <si>
    <t>6893/FVISE del 27/04/2022</t>
  </si>
  <si>
    <t>2022001521 del 09/05/2022</t>
  </si>
  <si>
    <t>129 del 13/05/2022</t>
  </si>
  <si>
    <t>23 del 28/04/2022</t>
  </si>
  <si>
    <t>3 del 20/05/2022</t>
  </si>
  <si>
    <t>41/PA/2022 del 06/05/2022</t>
  </si>
  <si>
    <t>4 del 24/05/2022</t>
  </si>
  <si>
    <t>FPA 4/22 del 27/05/2022</t>
  </si>
  <si>
    <t>FPA 2/22 del 30/05/2022</t>
  </si>
  <si>
    <t>FATTPA 2_22 del 25/05/2022</t>
  </si>
  <si>
    <t>49/PA/2022 del 27/05/2022</t>
  </si>
  <si>
    <t>FATTPA 1_22 del 16/05/2022</t>
  </si>
  <si>
    <t>24 /P del 01/06/2022</t>
  </si>
  <si>
    <t>3 del 31/05/2022</t>
  </si>
  <si>
    <t>FATTPA 4_22 del 23/05/2022</t>
  </si>
  <si>
    <t>43 del 13/06/2022</t>
  </si>
  <si>
    <t>14/PA del 14/06/2022</t>
  </si>
  <si>
    <t>16/PA del 20/06/2022</t>
  </si>
  <si>
    <t>17/PA del 24/06/2022</t>
  </si>
  <si>
    <t>18/PA del 24/06/2022</t>
  </si>
  <si>
    <t>1/PA 22 del 24/03/2022</t>
  </si>
  <si>
    <t>15/PA del 20/06/2022</t>
  </si>
  <si>
    <t>E/346 del 07/07/2022</t>
  </si>
  <si>
    <t>E/330 del 01/07/2022</t>
  </si>
  <si>
    <t>FAC449 del 07/07/2022</t>
  </si>
  <si>
    <t>5 del 28/07/2022</t>
  </si>
  <si>
    <t>FAE02099\E del 21/07/2022</t>
  </si>
  <si>
    <t>FAT97 del 18/07/2022</t>
  </si>
  <si>
    <t>51 del 18/07/2022</t>
  </si>
  <si>
    <t>197 del 28/07/2022</t>
  </si>
  <si>
    <t>FAE02216\E del 28/07/2022</t>
  </si>
  <si>
    <t>FPA 3/22 del 01/08/2022</t>
  </si>
  <si>
    <t>198/P del 05/08/2022</t>
  </si>
  <si>
    <t>FATTPA 7_22 del 22/08/2022</t>
  </si>
  <si>
    <t>7/PA del 29/08/2022</t>
  </si>
  <si>
    <t>6/PA del 05/09/2022</t>
  </si>
  <si>
    <t>138/74T del 06/09/2022</t>
  </si>
  <si>
    <t>237 del 08/09/2022</t>
  </si>
  <si>
    <t>FATTPA 5_22 del 09/09/2022</t>
  </si>
  <si>
    <t>8 del 29/09/2022</t>
  </si>
  <si>
    <t>FPA 7/22 del 28/09/2022</t>
  </si>
  <si>
    <t>4 del 26/09/2022</t>
  </si>
  <si>
    <t>46 del 30/09/2022</t>
  </si>
  <si>
    <t>14/PA del 16/09/2022</t>
  </si>
  <si>
    <t>18/2022/PA del 30/09/2022</t>
  </si>
  <si>
    <t>FATTPA 3_22 del 23/06/2022</t>
  </si>
  <si>
    <t>FPA 8/22 del 26/10/2022</t>
  </si>
  <si>
    <t>9 del 24/10/2022</t>
  </si>
  <si>
    <t>5 del 21/10/2022</t>
  </si>
  <si>
    <t>1 del 07/09/2022</t>
  </si>
  <si>
    <t>1625/FPA del 07/10/2022</t>
  </si>
  <si>
    <t>22PAS0013389 del 31/10/2022</t>
  </si>
  <si>
    <t>272/P del 10/11/2022</t>
  </si>
  <si>
    <t>FAT168 del 26/10/2022</t>
  </si>
  <si>
    <t>FPA 9/22 del 07/11/2022</t>
  </si>
  <si>
    <t>199/001 del 24/10/2022</t>
  </si>
  <si>
    <t>1 - PA22 del 14/10/2022</t>
  </si>
  <si>
    <t>1723/FPA del 20/10/2022</t>
  </si>
  <si>
    <t>31/PA del 22/11/2022</t>
  </si>
  <si>
    <t>22005232 del 25/11/2022</t>
  </si>
  <si>
    <t>6 del 30/11/2022</t>
  </si>
  <si>
    <t>FATTPA 9_22 del 12/12/2022</t>
  </si>
  <si>
    <t>12 del 05/12/2022</t>
  </si>
  <si>
    <t>11 del 05/12/2022</t>
  </si>
  <si>
    <t>7 del 05/12/2022</t>
  </si>
  <si>
    <t>FPA 11/22 del 05/12/2022</t>
  </si>
  <si>
    <t>FPA 10/22 del 05/12/2022</t>
  </si>
  <si>
    <t>344 del 23/12/2022</t>
  </si>
  <si>
    <t>24</t>
  </si>
  <si>
    <t>17</t>
  </si>
  <si>
    <t>13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</si>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</sst>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B1" sqref="B1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2022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97</v>
      </c>
      <c r="B9" s="35"/>
      <c r="C9" s="34">
        <f>SUM(C13:C16)</f>
        <v>180104.51</v>
      </c>
      <c r="D9" s="35"/>
      <c r="E9" s="40">
        <f>('Trimestre 1'!H1+'Trimestre 2'!H1+'Trimestre 3'!H1+'Trimestre 4'!H1)/C9</f>
        <v>-22.120940558345819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25</v>
      </c>
      <c r="C13" s="29">
        <f>'Trimestre 1'!B1</f>
        <v>37951.699999999997</v>
      </c>
      <c r="D13" s="29">
        <f>'Trimestre 1'!G1</f>
        <v>-17.387946258006892</v>
      </c>
      <c r="E13" s="29">
        <v>25556.47</v>
      </c>
      <c r="F13" s="33" t="s">
        <v>119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24</v>
      </c>
      <c r="C14" s="29">
        <f>'Trimestre 2'!B1</f>
        <v>33675.999999999993</v>
      </c>
      <c r="D14" s="29">
        <f>'Trimestre 2'!G1</f>
        <v>-26.46473601377836</v>
      </c>
      <c r="E14" s="29">
        <v>19571.95</v>
      </c>
      <c r="F14" s="33" t="s">
        <v>120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19</v>
      </c>
      <c r="C15" s="29">
        <f>'Trimestre 3'!B1</f>
        <v>41810.160000000003</v>
      </c>
      <c r="D15" s="29">
        <f>'Trimestre 3'!G1</f>
        <v>-24.083900659552608</v>
      </c>
      <c r="E15" s="29">
        <v>16275.94</v>
      </c>
      <c r="F15" s="33" t="s">
        <v>121</v>
      </c>
    </row>
    <row r="16" spans="1:11" ht="21.75" customHeight="1" x14ac:dyDescent="0.25">
      <c r="A16" s="28" t="s">
        <v>16</v>
      </c>
      <c r="B16" s="17">
        <f>'Trimestre 4'!C1</f>
        <v>29</v>
      </c>
      <c r="C16" s="29">
        <f>'Trimestre 4'!B1</f>
        <v>66666.650000000009</v>
      </c>
      <c r="D16" s="29">
        <f>'Trimestre 4'!G1</f>
        <v>-21.390018097504523</v>
      </c>
      <c r="E16" s="29">
        <v>247268.88</v>
      </c>
      <c r="F16" s="33" t="s">
        <v>122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37951.699999999997</v>
      </c>
      <c r="C1">
        <f>COUNTA(A4:A353)</f>
        <v>25</v>
      </c>
      <c r="G1" s="16">
        <f>IF(B1&lt;&gt;0,H1/B1,0)</f>
        <v>-17.387946258006892</v>
      </c>
      <c r="H1" s="15">
        <f>SUM(H4:H353)</f>
        <v>-659902.12000000011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650</v>
      </c>
      <c r="C4" s="13">
        <v>44624</v>
      </c>
      <c r="D4" s="13">
        <v>44600</v>
      </c>
      <c r="E4" s="13"/>
      <c r="F4" s="13"/>
      <c r="G4" s="1">
        <f>D4-C4-(F4-E4)</f>
        <v>-24</v>
      </c>
      <c r="H4" s="12">
        <f>B4*G4</f>
        <v>-15600</v>
      </c>
    </row>
    <row r="5" spans="1:8" x14ac:dyDescent="0.25">
      <c r="A5" s="19" t="s">
        <v>23</v>
      </c>
      <c r="B5" s="12">
        <v>399.4</v>
      </c>
      <c r="C5" s="13">
        <v>44623</v>
      </c>
      <c r="D5" s="13">
        <v>44600</v>
      </c>
      <c r="E5" s="13"/>
      <c r="F5" s="13"/>
      <c r="G5" s="1">
        <f t="shared" ref="G5:G68" si="0">D5-C5-(F5-E5)</f>
        <v>-23</v>
      </c>
      <c r="H5" s="12">
        <f t="shared" ref="H5:H68" si="1">B5*G5</f>
        <v>-9186.1999999999989</v>
      </c>
    </row>
    <row r="6" spans="1:8" x14ac:dyDescent="0.25">
      <c r="A6" s="19" t="s">
        <v>24</v>
      </c>
      <c r="B6" s="12">
        <v>749.38</v>
      </c>
      <c r="C6" s="13">
        <v>44590</v>
      </c>
      <c r="D6" s="13">
        <v>44600</v>
      </c>
      <c r="E6" s="13"/>
      <c r="F6" s="13"/>
      <c r="G6" s="1">
        <f t="shared" si="0"/>
        <v>10</v>
      </c>
      <c r="H6" s="12">
        <f t="shared" si="1"/>
        <v>7493.8</v>
      </c>
    </row>
    <row r="7" spans="1:8" x14ac:dyDescent="0.25">
      <c r="A7" s="19" t="s">
        <v>25</v>
      </c>
      <c r="B7" s="12">
        <v>320</v>
      </c>
      <c r="C7" s="13">
        <v>44589</v>
      </c>
      <c r="D7" s="13">
        <v>44600</v>
      </c>
      <c r="E7" s="13"/>
      <c r="F7" s="13"/>
      <c r="G7" s="1">
        <f t="shared" si="0"/>
        <v>11</v>
      </c>
      <c r="H7" s="12">
        <f t="shared" si="1"/>
        <v>3520</v>
      </c>
    </row>
    <row r="8" spans="1:8" x14ac:dyDescent="0.25">
      <c r="A8" s="19" t="s">
        <v>26</v>
      </c>
      <c r="B8" s="12">
        <v>510</v>
      </c>
      <c r="C8" s="13">
        <v>44589</v>
      </c>
      <c r="D8" s="13">
        <v>44600</v>
      </c>
      <c r="E8" s="13"/>
      <c r="F8" s="13"/>
      <c r="G8" s="1">
        <f t="shared" si="0"/>
        <v>11</v>
      </c>
      <c r="H8" s="12">
        <f t="shared" si="1"/>
        <v>5610</v>
      </c>
    </row>
    <row r="9" spans="1:8" x14ac:dyDescent="0.25">
      <c r="A9" s="19" t="s">
        <v>27</v>
      </c>
      <c r="B9" s="12">
        <v>640</v>
      </c>
      <c r="C9" s="13">
        <v>44589</v>
      </c>
      <c r="D9" s="13">
        <v>44600</v>
      </c>
      <c r="E9" s="13"/>
      <c r="F9" s="13"/>
      <c r="G9" s="1">
        <f t="shared" si="0"/>
        <v>11</v>
      </c>
      <c r="H9" s="12">
        <f t="shared" si="1"/>
        <v>7040</v>
      </c>
    </row>
    <row r="10" spans="1:8" x14ac:dyDescent="0.25">
      <c r="A10" s="19" t="s">
        <v>28</v>
      </c>
      <c r="B10" s="12">
        <v>416.83</v>
      </c>
      <c r="C10" s="13">
        <v>44624</v>
      </c>
      <c r="D10" s="13">
        <v>44600</v>
      </c>
      <c r="E10" s="13"/>
      <c r="F10" s="13"/>
      <c r="G10" s="1">
        <f t="shared" si="0"/>
        <v>-24</v>
      </c>
      <c r="H10" s="12">
        <f t="shared" si="1"/>
        <v>-10003.92</v>
      </c>
    </row>
    <row r="11" spans="1:8" x14ac:dyDescent="0.25">
      <c r="A11" s="19" t="s">
        <v>29</v>
      </c>
      <c r="B11" s="12">
        <v>1750</v>
      </c>
      <c r="C11" s="13">
        <v>44589</v>
      </c>
      <c r="D11" s="13">
        <v>44622</v>
      </c>
      <c r="E11" s="13"/>
      <c r="F11" s="13"/>
      <c r="G11" s="1">
        <f t="shared" si="0"/>
        <v>33</v>
      </c>
      <c r="H11" s="12">
        <f t="shared" si="1"/>
        <v>57750</v>
      </c>
    </row>
    <row r="12" spans="1:8" x14ac:dyDescent="0.25">
      <c r="A12" s="19" t="s">
        <v>30</v>
      </c>
      <c r="B12" s="12">
        <v>1750</v>
      </c>
      <c r="C12" s="13">
        <v>44589</v>
      </c>
      <c r="D12" s="13">
        <v>44622</v>
      </c>
      <c r="E12" s="13"/>
      <c r="F12" s="13"/>
      <c r="G12" s="1">
        <f t="shared" si="0"/>
        <v>33</v>
      </c>
      <c r="H12" s="12">
        <f t="shared" si="1"/>
        <v>57750</v>
      </c>
    </row>
    <row r="13" spans="1:8" x14ac:dyDescent="0.25">
      <c r="A13" s="19" t="s">
        <v>31</v>
      </c>
      <c r="B13" s="12">
        <v>1750</v>
      </c>
      <c r="C13" s="13">
        <v>44589</v>
      </c>
      <c r="D13" s="13">
        <v>44622</v>
      </c>
      <c r="E13" s="13"/>
      <c r="F13" s="13"/>
      <c r="G13" s="1">
        <f t="shared" si="0"/>
        <v>33</v>
      </c>
      <c r="H13" s="12">
        <f t="shared" si="1"/>
        <v>57750</v>
      </c>
    </row>
    <row r="14" spans="1:8" x14ac:dyDescent="0.25">
      <c r="A14" s="19" t="s">
        <v>32</v>
      </c>
      <c r="B14" s="12">
        <v>317.63</v>
      </c>
      <c r="C14" s="13">
        <v>44652</v>
      </c>
      <c r="D14" s="13">
        <v>44622</v>
      </c>
      <c r="E14" s="13"/>
      <c r="F14" s="13"/>
      <c r="G14" s="1">
        <f t="shared" si="0"/>
        <v>-30</v>
      </c>
      <c r="H14" s="12">
        <f t="shared" si="1"/>
        <v>-9528.9</v>
      </c>
    </row>
    <row r="15" spans="1:8" x14ac:dyDescent="0.25">
      <c r="A15" s="19" t="s">
        <v>33</v>
      </c>
      <c r="B15" s="12">
        <v>925</v>
      </c>
      <c r="C15" s="13">
        <v>44652</v>
      </c>
      <c r="D15" s="13">
        <v>44622</v>
      </c>
      <c r="E15" s="13"/>
      <c r="F15" s="13"/>
      <c r="G15" s="1">
        <f t="shared" si="0"/>
        <v>-30</v>
      </c>
      <c r="H15" s="12">
        <f t="shared" si="1"/>
        <v>-27750</v>
      </c>
    </row>
    <row r="16" spans="1:8" x14ac:dyDescent="0.25">
      <c r="A16" s="19" t="s">
        <v>34</v>
      </c>
      <c r="B16" s="12">
        <v>1985</v>
      </c>
      <c r="C16" s="13">
        <v>44643</v>
      </c>
      <c r="D16" s="13">
        <v>44622</v>
      </c>
      <c r="E16" s="13"/>
      <c r="F16" s="13"/>
      <c r="G16" s="1">
        <f t="shared" si="0"/>
        <v>-21</v>
      </c>
      <c r="H16" s="12">
        <f t="shared" si="1"/>
        <v>-41685</v>
      </c>
    </row>
    <row r="17" spans="1:8" x14ac:dyDescent="0.25">
      <c r="A17" s="19" t="s">
        <v>35</v>
      </c>
      <c r="B17" s="12">
        <v>1200</v>
      </c>
      <c r="C17" s="13">
        <v>44633</v>
      </c>
      <c r="D17" s="13">
        <v>44622</v>
      </c>
      <c r="E17" s="13"/>
      <c r="F17" s="13"/>
      <c r="G17" s="1">
        <f t="shared" si="0"/>
        <v>-11</v>
      </c>
      <c r="H17" s="12">
        <f t="shared" si="1"/>
        <v>-13200</v>
      </c>
    </row>
    <row r="18" spans="1:8" x14ac:dyDescent="0.25">
      <c r="A18" s="19" t="s">
        <v>36</v>
      </c>
      <c r="B18" s="12">
        <v>164.2</v>
      </c>
      <c r="C18" s="13">
        <v>44633</v>
      </c>
      <c r="D18" s="13">
        <v>44622</v>
      </c>
      <c r="E18" s="13"/>
      <c r="F18" s="13"/>
      <c r="G18" s="1">
        <f t="shared" si="0"/>
        <v>-11</v>
      </c>
      <c r="H18" s="12">
        <f t="shared" si="1"/>
        <v>-1806.1999999999998</v>
      </c>
    </row>
    <row r="19" spans="1:8" x14ac:dyDescent="0.25">
      <c r="A19" s="19" t="s">
        <v>37</v>
      </c>
      <c r="B19" s="12">
        <v>245.9</v>
      </c>
      <c r="C19" s="13">
        <v>44633</v>
      </c>
      <c r="D19" s="13">
        <v>44622</v>
      </c>
      <c r="E19" s="13"/>
      <c r="F19" s="13"/>
      <c r="G19" s="1">
        <f t="shared" si="0"/>
        <v>-11</v>
      </c>
      <c r="H19" s="12">
        <f t="shared" si="1"/>
        <v>-2704.9</v>
      </c>
    </row>
    <row r="20" spans="1:8" x14ac:dyDescent="0.25">
      <c r="A20" s="19" t="s">
        <v>38</v>
      </c>
      <c r="B20" s="12">
        <v>4750</v>
      </c>
      <c r="C20" s="13">
        <v>44675</v>
      </c>
      <c r="D20" s="13">
        <v>44645</v>
      </c>
      <c r="E20" s="13"/>
      <c r="F20" s="13"/>
      <c r="G20" s="1">
        <f t="shared" si="0"/>
        <v>-30</v>
      </c>
      <c r="H20" s="12">
        <f t="shared" si="1"/>
        <v>-142500</v>
      </c>
    </row>
    <row r="21" spans="1:8" x14ac:dyDescent="0.25">
      <c r="A21" s="19" t="s">
        <v>39</v>
      </c>
      <c r="B21" s="12">
        <v>125</v>
      </c>
      <c r="C21" s="13">
        <v>44675</v>
      </c>
      <c r="D21" s="13">
        <v>44645</v>
      </c>
      <c r="E21" s="13"/>
      <c r="F21" s="13"/>
      <c r="G21" s="1">
        <f t="shared" si="0"/>
        <v>-30</v>
      </c>
      <c r="H21" s="12">
        <f t="shared" si="1"/>
        <v>-3750</v>
      </c>
    </row>
    <row r="22" spans="1:8" x14ac:dyDescent="0.25">
      <c r="A22" s="19" t="s">
        <v>40</v>
      </c>
      <c r="B22" s="12">
        <v>2350</v>
      </c>
      <c r="C22" s="13">
        <v>44675</v>
      </c>
      <c r="D22" s="13">
        <v>44645</v>
      </c>
      <c r="E22" s="13"/>
      <c r="F22" s="13"/>
      <c r="G22" s="1">
        <f t="shared" si="0"/>
        <v>-30</v>
      </c>
      <c r="H22" s="12">
        <f t="shared" si="1"/>
        <v>-70500</v>
      </c>
    </row>
    <row r="23" spans="1:8" x14ac:dyDescent="0.25">
      <c r="A23" s="19" t="s">
        <v>41</v>
      </c>
      <c r="B23" s="12">
        <v>14170</v>
      </c>
      <c r="C23" s="13">
        <v>44675</v>
      </c>
      <c r="D23" s="13">
        <v>44645</v>
      </c>
      <c r="E23" s="13"/>
      <c r="F23" s="13"/>
      <c r="G23" s="1">
        <f t="shared" si="0"/>
        <v>-30</v>
      </c>
      <c r="H23" s="12">
        <f t="shared" si="1"/>
        <v>-425100</v>
      </c>
    </row>
    <row r="24" spans="1:8" x14ac:dyDescent="0.25">
      <c r="A24" s="19" t="s">
        <v>42</v>
      </c>
      <c r="B24" s="12">
        <v>250</v>
      </c>
      <c r="C24" s="13">
        <v>44675</v>
      </c>
      <c r="D24" s="13">
        <v>44645</v>
      </c>
      <c r="E24" s="13"/>
      <c r="F24" s="13"/>
      <c r="G24" s="1">
        <f t="shared" si="0"/>
        <v>-30</v>
      </c>
      <c r="H24" s="12">
        <f t="shared" si="1"/>
        <v>-7500</v>
      </c>
    </row>
    <row r="25" spans="1:8" x14ac:dyDescent="0.25">
      <c r="A25" s="19" t="s">
        <v>43</v>
      </c>
      <c r="B25" s="12">
        <v>600</v>
      </c>
      <c r="C25" s="13">
        <v>44675</v>
      </c>
      <c r="D25" s="13">
        <v>44645</v>
      </c>
      <c r="E25" s="13"/>
      <c r="F25" s="13"/>
      <c r="G25" s="1">
        <f t="shared" si="0"/>
        <v>-30</v>
      </c>
      <c r="H25" s="12">
        <f t="shared" si="1"/>
        <v>-18000</v>
      </c>
    </row>
    <row r="26" spans="1:8" x14ac:dyDescent="0.25">
      <c r="A26" s="19" t="s">
        <v>44</v>
      </c>
      <c r="B26" s="12">
        <v>1585</v>
      </c>
      <c r="C26" s="13">
        <v>44675</v>
      </c>
      <c r="D26" s="13">
        <v>44645</v>
      </c>
      <c r="E26" s="13"/>
      <c r="F26" s="13"/>
      <c r="G26" s="1">
        <f t="shared" si="0"/>
        <v>-30</v>
      </c>
      <c r="H26" s="12">
        <f t="shared" si="1"/>
        <v>-47550</v>
      </c>
    </row>
    <row r="27" spans="1:8" x14ac:dyDescent="0.25">
      <c r="A27" s="19" t="s">
        <v>45</v>
      </c>
      <c r="B27" s="12">
        <v>250</v>
      </c>
      <c r="C27" s="13">
        <v>44675</v>
      </c>
      <c r="D27" s="13">
        <v>44645</v>
      </c>
      <c r="E27" s="13"/>
      <c r="F27" s="13"/>
      <c r="G27" s="1">
        <f t="shared" si="0"/>
        <v>-30</v>
      </c>
      <c r="H27" s="12">
        <f t="shared" si="1"/>
        <v>-7500</v>
      </c>
    </row>
    <row r="28" spans="1:8" x14ac:dyDescent="0.25">
      <c r="A28" s="19" t="s">
        <v>46</v>
      </c>
      <c r="B28" s="12">
        <v>98.36</v>
      </c>
      <c r="C28" s="13">
        <v>44675</v>
      </c>
      <c r="D28" s="13">
        <v>44645</v>
      </c>
      <c r="E28" s="13"/>
      <c r="F28" s="13"/>
      <c r="G28" s="1">
        <f t="shared" si="0"/>
        <v>-30</v>
      </c>
      <c r="H28" s="12">
        <f t="shared" si="1"/>
        <v>-2950.8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33675.999999999993</v>
      </c>
      <c r="C1">
        <f>COUNTA(A4:A353)</f>
        <v>24</v>
      </c>
      <c r="G1" s="16">
        <f>IF(B1&lt;&gt;0,H1/B1,0)</f>
        <v>-26.46473601377836</v>
      </c>
      <c r="H1" s="15">
        <f>SUM(H4:H353)</f>
        <v>-891226.44999999984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47</v>
      </c>
      <c r="B4" s="12">
        <v>3150</v>
      </c>
      <c r="C4" s="13">
        <v>44695</v>
      </c>
      <c r="D4" s="13">
        <v>44665</v>
      </c>
      <c r="E4" s="13"/>
      <c r="F4" s="13"/>
      <c r="G4" s="1">
        <f>D4-C4-(F4-E4)</f>
        <v>-30</v>
      </c>
      <c r="H4" s="12">
        <f>B4*G4</f>
        <v>-94500</v>
      </c>
    </row>
    <row r="5" spans="1:8" x14ac:dyDescent="0.25">
      <c r="A5" s="19" t="s">
        <v>48</v>
      </c>
      <c r="B5" s="12">
        <v>499.2</v>
      </c>
      <c r="C5" s="13">
        <v>44695</v>
      </c>
      <c r="D5" s="13">
        <v>44665</v>
      </c>
      <c r="E5" s="13"/>
      <c r="F5" s="13"/>
      <c r="G5" s="1">
        <f t="shared" ref="G5:G68" si="0">D5-C5-(F5-E5)</f>
        <v>-30</v>
      </c>
      <c r="H5" s="12">
        <f t="shared" ref="H5:H68" si="1">B5*G5</f>
        <v>-14976</v>
      </c>
    </row>
    <row r="6" spans="1:8" x14ac:dyDescent="0.25">
      <c r="A6" s="19" t="s">
        <v>49</v>
      </c>
      <c r="B6" s="12">
        <v>245.9</v>
      </c>
      <c r="C6" s="13">
        <v>44714</v>
      </c>
      <c r="D6" s="13">
        <v>44705</v>
      </c>
      <c r="E6" s="13"/>
      <c r="F6" s="13"/>
      <c r="G6" s="1">
        <f t="shared" si="0"/>
        <v>-9</v>
      </c>
      <c r="H6" s="12">
        <f t="shared" si="1"/>
        <v>-2213.1</v>
      </c>
    </row>
    <row r="7" spans="1:8" x14ac:dyDescent="0.25">
      <c r="A7" s="19" t="s">
        <v>50</v>
      </c>
      <c r="B7" s="12">
        <v>925</v>
      </c>
      <c r="C7" s="13">
        <v>44714</v>
      </c>
      <c r="D7" s="13">
        <v>44705</v>
      </c>
      <c r="E7" s="13"/>
      <c r="F7" s="13"/>
      <c r="G7" s="1">
        <f t="shared" si="0"/>
        <v>-9</v>
      </c>
      <c r="H7" s="12">
        <f t="shared" si="1"/>
        <v>-8325</v>
      </c>
    </row>
    <row r="8" spans="1:8" x14ac:dyDescent="0.25">
      <c r="A8" s="19" t="s">
        <v>51</v>
      </c>
      <c r="B8" s="12">
        <v>196</v>
      </c>
      <c r="C8" s="13">
        <v>44735</v>
      </c>
      <c r="D8" s="13">
        <v>44705</v>
      </c>
      <c r="E8" s="13"/>
      <c r="F8" s="13"/>
      <c r="G8" s="1">
        <f t="shared" si="0"/>
        <v>-30</v>
      </c>
      <c r="H8" s="12">
        <f t="shared" si="1"/>
        <v>-5880</v>
      </c>
    </row>
    <row r="9" spans="1:8" x14ac:dyDescent="0.25">
      <c r="A9" s="19" t="s">
        <v>52</v>
      </c>
      <c r="B9" s="12">
        <v>239.4</v>
      </c>
      <c r="C9" s="13">
        <v>44735</v>
      </c>
      <c r="D9" s="13">
        <v>44705</v>
      </c>
      <c r="E9" s="13"/>
      <c r="F9" s="13"/>
      <c r="G9" s="1">
        <f t="shared" si="0"/>
        <v>-30</v>
      </c>
      <c r="H9" s="12">
        <f t="shared" si="1"/>
        <v>-7182</v>
      </c>
    </row>
    <row r="10" spans="1:8" x14ac:dyDescent="0.25">
      <c r="A10" s="19" t="s">
        <v>53</v>
      </c>
      <c r="B10" s="12">
        <v>680</v>
      </c>
      <c r="C10" s="13">
        <v>44735</v>
      </c>
      <c r="D10" s="13">
        <v>44705</v>
      </c>
      <c r="E10" s="13"/>
      <c r="F10" s="13"/>
      <c r="G10" s="1">
        <f t="shared" si="0"/>
        <v>-30</v>
      </c>
      <c r="H10" s="12">
        <f t="shared" si="1"/>
        <v>-20400</v>
      </c>
    </row>
    <row r="11" spans="1:8" x14ac:dyDescent="0.25">
      <c r="A11" s="19" t="s">
        <v>54</v>
      </c>
      <c r="B11" s="12">
        <v>640.28</v>
      </c>
      <c r="C11" s="13">
        <v>44735</v>
      </c>
      <c r="D11" s="13">
        <v>44705</v>
      </c>
      <c r="E11" s="13"/>
      <c r="F11" s="13"/>
      <c r="G11" s="1">
        <f t="shared" si="0"/>
        <v>-30</v>
      </c>
      <c r="H11" s="12">
        <f t="shared" si="1"/>
        <v>-19208.399999999998</v>
      </c>
    </row>
    <row r="12" spans="1:8" x14ac:dyDescent="0.25">
      <c r="A12" s="19" t="s">
        <v>55</v>
      </c>
      <c r="B12" s="12">
        <v>3800</v>
      </c>
      <c r="C12" s="13">
        <v>44735</v>
      </c>
      <c r="D12" s="13">
        <v>44705</v>
      </c>
      <c r="E12" s="13"/>
      <c r="F12" s="13"/>
      <c r="G12" s="1">
        <f t="shared" si="0"/>
        <v>-30</v>
      </c>
      <c r="H12" s="12">
        <f t="shared" si="1"/>
        <v>-114000</v>
      </c>
    </row>
    <row r="13" spans="1:8" x14ac:dyDescent="0.25">
      <c r="A13" s="19" t="s">
        <v>56</v>
      </c>
      <c r="B13" s="12">
        <v>272.5</v>
      </c>
      <c r="C13" s="13">
        <v>44735</v>
      </c>
      <c r="D13" s="13">
        <v>44705</v>
      </c>
      <c r="E13" s="13"/>
      <c r="F13" s="13"/>
      <c r="G13" s="1">
        <f t="shared" si="0"/>
        <v>-30</v>
      </c>
      <c r="H13" s="12">
        <f t="shared" si="1"/>
        <v>-8175</v>
      </c>
    </row>
    <row r="14" spans="1:8" x14ac:dyDescent="0.25">
      <c r="A14" s="19" t="s">
        <v>57</v>
      </c>
      <c r="B14" s="12">
        <v>5363</v>
      </c>
      <c r="C14" s="13">
        <v>44741</v>
      </c>
      <c r="D14" s="13">
        <v>44720</v>
      </c>
      <c r="E14" s="13"/>
      <c r="F14" s="13"/>
      <c r="G14" s="1">
        <f t="shared" si="0"/>
        <v>-21</v>
      </c>
      <c r="H14" s="12">
        <f t="shared" si="1"/>
        <v>-112623</v>
      </c>
    </row>
    <row r="15" spans="1:8" x14ac:dyDescent="0.25">
      <c r="A15" s="19" t="s">
        <v>58</v>
      </c>
      <c r="B15" s="12">
        <v>2000</v>
      </c>
      <c r="C15" s="13">
        <v>44741</v>
      </c>
      <c r="D15" s="13">
        <v>44720</v>
      </c>
      <c r="E15" s="13"/>
      <c r="F15" s="13"/>
      <c r="G15" s="1">
        <f t="shared" si="0"/>
        <v>-21</v>
      </c>
      <c r="H15" s="12">
        <f t="shared" si="1"/>
        <v>-42000</v>
      </c>
    </row>
    <row r="16" spans="1:8" x14ac:dyDescent="0.25">
      <c r="A16" s="19" t="s">
        <v>59</v>
      </c>
      <c r="B16" s="12">
        <v>7085</v>
      </c>
      <c r="C16" s="13">
        <v>44749</v>
      </c>
      <c r="D16" s="13">
        <v>44722</v>
      </c>
      <c r="E16" s="13"/>
      <c r="F16" s="13"/>
      <c r="G16" s="1">
        <f t="shared" si="0"/>
        <v>-27</v>
      </c>
      <c r="H16" s="12">
        <f t="shared" si="1"/>
        <v>-191295</v>
      </c>
    </row>
    <row r="17" spans="1:8" x14ac:dyDescent="0.25">
      <c r="A17" s="19" t="s">
        <v>60</v>
      </c>
      <c r="B17" s="12">
        <v>494.26</v>
      </c>
      <c r="C17" s="13">
        <v>44741</v>
      </c>
      <c r="D17" s="13">
        <v>44722</v>
      </c>
      <c r="E17" s="13"/>
      <c r="F17" s="13"/>
      <c r="G17" s="1">
        <f t="shared" si="0"/>
        <v>-19</v>
      </c>
      <c r="H17" s="12">
        <f t="shared" si="1"/>
        <v>-9390.94</v>
      </c>
    </row>
    <row r="18" spans="1:8" x14ac:dyDescent="0.25">
      <c r="A18" s="19" t="s">
        <v>61</v>
      </c>
      <c r="B18" s="12">
        <v>187.3</v>
      </c>
      <c r="C18" s="13">
        <v>44749</v>
      </c>
      <c r="D18" s="13">
        <v>44722</v>
      </c>
      <c r="E18" s="13"/>
      <c r="F18" s="13"/>
      <c r="G18" s="1">
        <f t="shared" si="0"/>
        <v>-27</v>
      </c>
      <c r="H18" s="12">
        <f t="shared" si="1"/>
        <v>-5057.1000000000004</v>
      </c>
    </row>
    <row r="19" spans="1:8" x14ac:dyDescent="0.25">
      <c r="A19" s="19" t="s">
        <v>62</v>
      </c>
      <c r="B19" s="12">
        <v>144</v>
      </c>
      <c r="C19" s="13">
        <v>44749</v>
      </c>
      <c r="D19" s="13">
        <v>44722</v>
      </c>
      <c r="E19" s="13"/>
      <c r="F19" s="13"/>
      <c r="G19" s="1">
        <f t="shared" si="0"/>
        <v>-27</v>
      </c>
      <c r="H19" s="12">
        <f t="shared" si="1"/>
        <v>-3888</v>
      </c>
    </row>
    <row r="20" spans="1:8" x14ac:dyDescent="0.25">
      <c r="A20" s="19" t="s">
        <v>63</v>
      </c>
      <c r="B20" s="12">
        <v>296</v>
      </c>
      <c r="C20" s="13">
        <v>44752</v>
      </c>
      <c r="D20" s="13">
        <v>44722</v>
      </c>
      <c r="E20" s="13"/>
      <c r="F20" s="13"/>
      <c r="G20" s="1">
        <f t="shared" si="0"/>
        <v>-30</v>
      </c>
      <c r="H20" s="12">
        <f t="shared" si="1"/>
        <v>-8880</v>
      </c>
    </row>
    <row r="21" spans="1:8" x14ac:dyDescent="0.25">
      <c r="A21" s="19" t="s">
        <v>64</v>
      </c>
      <c r="B21" s="12">
        <v>1585</v>
      </c>
      <c r="C21" s="13">
        <v>44752</v>
      </c>
      <c r="D21" s="13">
        <v>44722</v>
      </c>
      <c r="E21" s="13"/>
      <c r="F21" s="13"/>
      <c r="G21" s="1">
        <f t="shared" si="0"/>
        <v>-30</v>
      </c>
      <c r="H21" s="12">
        <f t="shared" si="1"/>
        <v>-47550</v>
      </c>
    </row>
    <row r="22" spans="1:8" x14ac:dyDescent="0.25">
      <c r="A22" s="19" t="s">
        <v>65</v>
      </c>
      <c r="B22" s="12">
        <v>4320</v>
      </c>
      <c r="C22" s="13">
        <v>44762</v>
      </c>
      <c r="D22" s="13">
        <v>44732</v>
      </c>
      <c r="E22" s="13"/>
      <c r="F22" s="13"/>
      <c r="G22" s="1">
        <f t="shared" si="0"/>
        <v>-30</v>
      </c>
      <c r="H22" s="12">
        <f t="shared" si="1"/>
        <v>-129600</v>
      </c>
    </row>
    <row r="23" spans="1:8" x14ac:dyDescent="0.25">
      <c r="A23" s="19" t="s">
        <v>66</v>
      </c>
      <c r="B23" s="12">
        <v>294.55</v>
      </c>
      <c r="C23" s="13">
        <v>44762</v>
      </c>
      <c r="D23" s="13">
        <v>44732</v>
      </c>
      <c r="E23" s="13"/>
      <c r="F23" s="13"/>
      <c r="G23" s="1">
        <f t="shared" si="0"/>
        <v>-30</v>
      </c>
      <c r="H23" s="12">
        <f t="shared" si="1"/>
        <v>-8836.5</v>
      </c>
    </row>
    <row r="24" spans="1:8" x14ac:dyDescent="0.25">
      <c r="A24" s="19" t="s">
        <v>67</v>
      </c>
      <c r="B24" s="12">
        <v>746.72</v>
      </c>
      <c r="C24" s="13">
        <v>44762</v>
      </c>
      <c r="D24" s="13">
        <v>44732</v>
      </c>
      <c r="E24" s="13"/>
      <c r="F24" s="13"/>
      <c r="G24" s="1">
        <f t="shared" si="0"/>
        <v>-30</v>
      </c>
      <c r="H24" s="12">
        <f t="shared" si="1"/>
        <v>-22401.600000000002</v>
      </c>
    </row>
    <row r="25" spans="1:8" x14ac:dyDescent="0.25">
      <c r="A25" s="19" t="s">
        <v>68</v>
      </c>
      <c r="B25" s="12">
        <v>355.33</v>
      </c>
      <c r="C25" s="13">
        <v>44769</v>
      </c>
      <c r="D25" s="13">
        <v>44740</v>
      </c>
      <c r="E25" s="13"/>
      <c r="F25" s="13"/>
      <c r="G25" s="1">
        <f t="shared" si="0"/>
        <v>-29</v>
      </c>
      <c r="H25" s="12">
        <f t="shared" si="1"/>
        <v>-10304.57</v>
      </c>
    </row>
    <row r="26" spans="1:8" x14ac:dyDescent="0.25">
      <c r="A26" s="19" t="s">
        <v>69</v>
      </c>
      <c r="B26" s="12">
        <v>58.2</v>
      </c>
      <c r="C26" s="13">
        <v>44769</v>
      </c>
      <c r="D26" s="13">
        <v>44740</v>
      </c>
      <c r="E26" s="13"/>
      <c r="F26" s="13"/>
      <c r="G26" s="1">
        <f t="shared" si="0"/>
        <v>-29</v>
      </c>
      <c r="H26" s="12">
        <f t="shared" si="1"/>
        <v>-1687.8000000000002</v>
      </c>
    </row>
    <row r="27" spans="1:8" x14ac:dyDescent="0.25">
      <c r="A27" s="19" t="s">
        <v>70</v>
      </c>
      <c r="B27" s="12">
        <v>98.36</v>
      </c>
      <c r="C27" s="13">
        <v>44769</v>
      </c>
      <c r="D27" s="13">
        <v>44740</v>
      </c>
      <c r="E27" s="13"/>
      <c r="F27" s="13"/>
      <c r="G27" s="1">
        <f t="shared" si="0"/>
        <v>-29</v>
      </c>
      <c r="H27" s="12">
        <f t="shared" si="1"/>
        <v>-2852.44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41810.160000000003</v>
      </c>
      <c r="C1">
        <f>COUNTA(A4:A353)</f>
        <v>19</v>
      </c>
      <c r="G1" s="16">
        <f>IF(B1&lt;&gt;0,H1/B1,0)</f>
        <v>-24.083900659552608</v>
      </c>
      <c r="H1" s="15">
        <f>SUM(H4:H353)</f>
        <v>-1006951.7400000001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71</v>
      </c>
      <c r="B4" s="12">
        <v>250</v>
      </c>
      <c r="C4" s="13">
        <v>44695</v>
      </c>
      <c r="D4" s="13">
        <v>44755</v>
      </c>
      <c r="E4" s="13"/>
      <c r="F4" s="13"/>
      <c r="G4" s="1">
        <f>D4-C4-(F4-E4)</f>
        <v>60</v>
      </c>
      <c r="H4" s="12">
        <f>B4*G4</f>
        <v>15000</v>
      </c>
    </row>
    <row r="5" spans="1:8" x14ac:dyDescent="0.25">
      <c r="A5" s="19" t="s">
        <v>72</v>
      </c>
      <c r="B5" s="12">
        <v>598.03</v>
      </c>
      <c r="C5" s="13">
        <v>44785</v>
      </c>
      <c r="D5" s="13">
        <v>44755</v>
      </c>
      <c r="E5" s="13"/>
      <c r="F5" s="13"/>
      <c r="G5" s="1">
        <f t="shared" ref="G5:G68" si="0">D5-C5-(F5-E5)</f>
        <v>-30</v>
      </c>
      <c r="H5" s="12">
        <f t="shared" ref="H5:H68" si="1">B5*G5</f>
        <v>-17940.899999999998</v>
      </c>
    </row>
    <row r="6" spans="1:8" x14ac:dyDescent="0.25">
      <c r="A6" s="19" t="s">
        <v>73</v>
      </c>
      <c r="B6" s="12">
        <v>360</v>
      </c>
      <c r="C6" s="13">
        <v>44785</v>
      </c>
      <c r="D6" s="13">
        <v>44755</v>
      </c>
      <c r="E6" s="13"/>
      <c r="F6" s="13"/>
      <c r="G6" s="1">
        <f t="shared" si="0"/>
        <v>-30</v>
      </c>
      <c r="H6" s="12">
        <f t="shared" si="1"/>
        <v>-10800</v>
      </c>
    </row>
    <row r="7" spans="1:8" x14ac:dyDescent="0.25">
      <c r="A7" s="19" t="s">
        <v>74</v>
      </c>
      <c r="B7" s="12">
        <v>360</v>
      </c>
      <c r="C7" s="13">
        <v>44785</v>
      </c>
      <c r="D7" s="13">
        <v>44755</v>
      </c>
      <c r="E7" s="13"/>
      <c r="F7" s="13"/>
      <c r="G7" s="1">
        <f t="shared" si="0"/>
        <v>-30</v>
      </c>
      <c r="H7" s="12">
        <f t="shared" si="1"/>
        <v>-10800</v>
      </c>
    </row>
    <row r="8" spans="1:8" x14ac:dyDescent="0.25">
      <c r="A8" s="19" t="s">
        <v>75</v>
      </c>
      <c r="B8" s="12">
        <v>1598.79</v>
      </c>
      <c r="C8" s="13">
        <v>44785</v>
      </c>
      <c r="D8" s="13">
        <v>44755</v>
      </c>
      <c r="E8" s="13"/>
      <c r="F8" s="13"/>
      <c r="G8" s="1">
        <f t="shared" si="0"/>
        <v>-30</v>
      </c>
      <c r="H8" s="12">
        <f t="shared" si="1"/>
        <v>-47963.7</v>
      </c>
    </row>
    <row r="9" spans="1:8" x14ac:dyDescent="0.25">
      <c r="A9" s="19" t="s">
        <v>76</v>
      </c>
      <c r="B9" s="12">
        <v>5363</v>
      </c>
      <c r="C9" s="13">
        <v>44801</v>
      </c>
      <c r="D9" s="13">
        <v>44776</v>
      </c>
      <c r="E9" s="13"/>
      <c r="F9" s="13"/>
      <c r="G9" s="1">
        <f t="shared" si="0"/>
        <v>-25</v>
      </c>
      <c r="H9" s="12">
        <f t="shared" si="1"/>
        <v>-134075</v>
      </c>
    </row>
    <row r="10" spans="1:8" x14ac:dyDescent="0.25">
      <c r="A10" s="19" t="s">
        <v>77</v>
      </c>
      <c r="B10" s="12">
        <v>4239.75</v>
      </c>
      <c r="C10" s="13">
        <v>44799</v>
      </c>
      <c r="D10" s="13">
        <v>44776</v>
      </c>
      <c r="E10" s="13"/>
      <c r="F10" s="13"/>
      <c r="G10" s="1">
        <f t="shared" si="0"/>
        <v>-23</v>
      </c>
      <c r="H10" s="12">
        <f t="shared" si="1"/>
        <v>-97514.25</v>
      </c>
    </row>
    <row r="11" spans="1:8" x14ac:dyDescent="0.25">
      <c r="A11" s="19" t="s">
        <v>78</v>
      </c>
      <c r="B11" s="12">
        <v>1386.42</v>
      </c>
      <c r="C11" s="13">
        <v>44799</v>
      </c>
      <c r="D11" s="13">
        <v>44776</v>
      </c>
      <c r="E11" s="13"/>
      <c r="F11" s="13"/>
      <c r="G11" s="1">
        <f t="shared" si="0"/>
        <v>-23</v>
      </c>
      <c r="H11" s="12">
        <f t="shared" si="1"/>
        <v>-31887.660000000003</v>
      </c>
    </row>
    <row r="12" spans="1:8" x14ac:dyDescent="0.25">
      <c r="A12" s="19" t="s">
        <v>79</v>
      </c>
      <c r="B12" s="12">
        <v>563.11</v>
      </c>
      <c r="C12" s="13">
        <v>44799</v>
      </c>
      <c r="D12" s="13">
        <v>44776</v>
      </c>
      <c r="E12" s="13"/>
      <c r="F12" s="13"/>
      <c r="G12" s="1">
        <f t="shared" si="0"/>
        <v>-23</v>
      </c>
      <c r="H12" s="12">
        <f t="shared" si="1"/>
        <v>-12951.53</v>
      </c>
    </row>
    <row r="13" spans="1:8" x14ac:dyDescent="0.25">
      <c r="A13" s="19" t="s">
        <v>80</v>
      </c>
      <c r="B13" s="12">
        <v>40</v>
      </c>
      <c r="C13" s="13">
        <v>44806</v>
      </c>
      <c r="D13" s="13">
        <v>44776</v>
      </c>
      <c r="E13" s="13"/>
      <c r="F13" s="13"/>
      <c r="G13" s="1">
        <f t="shared" si="0"/>
        <v>-30</v>
      </c>
      <c r="H13" s="12">
        <f t="shared" si="1"/>
        <v>-1200</v>
      </c>
    </row>
    <row r="14" spans="1:8" x14ac:dyDescent="0.25">
      <c r="A14" s="19" t="s">
        <v>81</v>
      </c>
      <c r="B14" s="12">
        <v>12178.52</v>
      </c>
      <c r="C14" s="13">
        <v>44806</v>
      </c>
      <c r="D14" s="13">
        <v>44776</v>
      </c>
      <c r="E14" s="13"/>
      <c r="F14" s="13"/>
      <c r="G14" s="1">
        <f t="shared" si="0"/>
        <v>-30</v>
      </c>
      <c r="H14" s="12">
        <f t="shared" si="1"/>
        <v>-365355.60000000003</v>
      </c>
    </row>
    <row r="15" spans="1:8" x14ac:dyDescent="0.25">
      <c r="A15" s="19" t="s">
        <v>82</v>
      </c>
      <c r="B15" s="12">
        <v>1275</v>
      </c>
      <c r="C15" s="13">
        <v>44833</v>
      </c>
      <c r="D15" s="13">
        <v>44804</v>
      </c>
      <c r="E15" s="13"/>
      <c r="F15" s="13"/>
      <c r="G15" s="1">
        <f t="shared" si="0"/>
        <v>-29</v>
      </c>
      <c r="H15" s="12">
        <f t="shared" si="1"/>
        <v>-36975</v>
      </c>
    </row>
    <row r="16" spans="1:8" x14ac:dyDescent="0.25">
      <c r="A16" s="19" t="s">
        <v>83</v>
      </c>
      <c r="B16" s="12">
        <v>925</v>
      </c>
      <c r="C16" s="13">
        <v>44833</v>
      </c>
      <c r="D16" s="13">
        <v>44804</v>
      </c>
      <c r="E16" s="13"/>
      <c r="F16" s="13"/>
      <c r="G16" s="1">
        <f t="shared" si="0"/>
        <v>-29</v>
      </c>
      <c r="H16" s="12">
        <f t="shared" si="1"/>
        <v>-26825</v>
      </c>
    </row>
    <row r="17" spans="1:8" x14ac:dyDescent="0.25">
      <c r="A17" s="19" t="s">
        <v>84</v>
      </c>
      <c r="B17" s="12">
        <v>3600</v>
      </c>
      <c r="C17" s="13">
        <v>44834</v>
      </c>
      <c r="D17" s="13">
        <v>44804</v>
      </c>
      <c r="E17" s="13"/>
      <c r="F17" s="13"/>
      <c r="G17" s="1">
        <f t="shared" si="0"/>
        <v>-30</v>
      </c>
      <c r="H17" s="12">
        <f t="shared" si="1"/>
        <v>-108000</v>
      </c>
    </row>
    <row r="18" spans="1:8" x14ac:dyDescent="0.25">
      <c r="A18" s="19" t="s">
        <v>85</v>
      </c>
      <c r="B18" s="12">
        <v>4800</v>
      </c>
      <c r="C18" s="13">
        <v>44843</v>
      </c>
      <c r="D18" s="13">
        <v>44831</v>
      </c>
      <c r="E18" s="13"/>
      <c r="F18" s="13"/>
      <c r="G18" s="1">
        <f t="shared" si="0"/>
        <v>-12</v>
      </c>
      <c r="H18" s="12">
        <f t="shared" si="1"/>
        <v>-57600</v>
      </c>
    </row>
    <row r="19" spans="1:8" x14ac:dyDescent="0.25">
      <c r="A19" s="19" t="s">
        <v>86</v>
      </c>
      <c r="B19" s="12">
        <v>525</v>
      </c>
      <c r="C19" s="13">
        <v>44843</v>
      </c>
      <c r="D19" s="13">
        <v>44831</v>
      </c>
      <c r="E19" s="13"/>
      <c r="F19" s="13"/>
      <c r="G19" s="1">
        <f t="shared" si="0"/>
        <v>-12</v>
      </c>
      <c r="H19" s="12">
        <f t="shared" si="1"/>
        <v>-6300</v>
      </c>
    </row>
    <row r="20" spans="1:8" x14ac:dyDescent="0.25">
      <c r="A20" s="19" t="s">
        <v>87</v>
      </c>
      <c r="B20" s="12">
        <v>1500</v>
      </c>
      <c r="C20" s="13">
        <v>44850</v>
      </c>
      <c r="D20" s="13">
        <v>44831</v>
      </c>
      <c r="E20" s="13"/>
      <c r="F20" s="13"/>
      <c r="G20" s="1">
        <f t="shared" si="0"/>
        <v>-19</v>
      </c>
      <c r="H20" s="12">
        <f t="shared" si="1"/>
        <v>-28500</v>
      </c>
    </row>
    <row r="21" spans="1:8" x14ac:dyDescent="0.25">
      <c r="A21" s="19" t="s">
        <v>88</v>
      </c>
      <c r="B21" s="12">
        <v>2150</v>
      </c>
      <c r="C21" s="13">
        <v>44843</v>
      </c>
      <c r="D21" s="13">
        <v>44831</v>
      </c>
      <c r="E21" s="13"/>
      <c r="F21" s="13"/>
      <c r="G21" s="1">
        <f t="shared" si="0"/>
        <v>-12</v>
      </c>
      <c r="H21" s="12">
        <f t="shared" si="1"/>
        <v>-25800</v>
      </c>
    </row>
    <row r="22" spans="1:8" x14ac:dyDescent="0.25">
      <c r="A22" s="19" t="s">
        <v>89</v>
      </c>
      <c r="B22" s="12">
        <v>97.54</v>
      </c>
      <c r="C22" s="13">
        <v>44846</v>
      </c>
      <c r="D22" s="13">
        <v>44831</v>
      </c>
      <c r="E22" s="13"/>
      <c r="F22" s="13"/>
      <c r="G22" s="1">
        <f t="shared" si="0"/>
        <v>-15</v>
      </c>
      <c r="H22" s="12">
        <f t="shared" si="1"/>
        <v>-1463.1000000000001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66666.650000000009</v>
      </c>
      <c r="C1">
        <f>COUNTA(A4:A353)</f>
        <v>29</v>
      </c>
      <c r="G1" s="16">
        <f>IF(B1&lt;&gt;0,H1/B1,0)</f>
        <v>-21.390018097504523</v>
      </c>
      <c r="H1" s="15">
        <f>SUM(H4:H353)</f>
        <v>-1426000.85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90</v>
      </c>
      <c r="B4" s="12">
        <v>1650</v>
      </c>
      <c r="C4" s="13">
        <v>44869</v>
      </c>
      <c r="D4" s="13">
        <v>44839</v>
      </c>
      <c r="E4" s="13"/>
      <c r="F4" s="13"/>
      <c r="G4" s="1">
        <f>D4-C4-(F4-E4)</f>
        <v>-30</v>
      </c>
      <c r="H4" s="12">
        <f>B4*G4</f>
        <v>-49500</v>
      </c>
    </row>
    <row r="5" spans="1:8" x14ac:dyDescent="0.25">
      <c r="A5" s="19" t="s">
        <v>91</v>
      </c>
      <c r="B5" s="12">
        <v>2000</v>
      </c>
      <c r="C5" s="13">
        <v>44869</v>
      </c>
      <c r="D5" s="13">
        <v>44839</v>
      </c>
      <c r="E5" s="13"/>
      <c r="F5" s="13"/>
      <c r="G5" s="1">
        <f t="shared" ref="G5:G68" si="0">D5-C5-(F5-E5)</f>
        <v>-30</v>
      </c>
      <c r="H5" s="12">
        <f t="shared" ref="H5:H68" si="1">B5*G5</f>
        <v>-60000</v>
      </c>
    </row>
    <row r="6" spans="1:8" x14ac:dyDescent="0.25">
      <c r="A6" s="19" t="s">
        <v>92</v>
      </c>
      <c r="B6" s="12">
        <v>1590</v>
      </c>
      <c r="C6" s="13">
        <v>44869</v>
      </c>
      <c r="D6" s="13">
        <v>44839</v>
      </c>
      <c r="E6" s="13"/>
      <c r="F6" s="13"/>
      <c r="G6" s="1">
        <f t="shared" si="0"/>
        <v>-30</v>
      </c>
      <c r="H6" s="12">
        <f t="shared" si="1"/>
        <v>-47700</v>
      </c>
    </row>
    <row r="7" spans="1:8" x14ac:dyDescent="0.25">
      <c r="A7" s="19" t="s">
        <v>93</v>
      </c>
      <c r="B7" s="12">
        <v>250</v>
      </c>
      <c r="C7" s="13">
        <v>44869</v>
      </c>
      <c r="D7" s="13">
        <v>44839</v>
      </c>
      <c r="E7" s="13"/>
      <c r="F7" s="13"/>
      <c r="G7" s="1">
        <f t="shared" si="0"/>
        <v>-30</v>
      </c>
      <c r="H7" s="12">
        <f t="shared" si="1"/>
        <v>-7500</v>
      </c>
    </row>
    <row r="8" spans="1:8" x14ac:dyDescent="0.25">
      <c r="A8" s="19" t="s">
        <v>94</v>
      </c>
      <c r="B8" s="12">
        <v>4248.38</v>
      </c>
      <c r="C8" s="13">
        <v>44869</v>
      </c>
      <c r="D8" s="13">
        <v>44839</v>
      </c>
      <c r="E8" s="13"/>
      <c r="F8" s="13"/>
      <c r="G8" s="1">
        <f t="shared" si="0"/>
        <v>-30</v>
      </c>
      <c r="H8" s="12">
        <f t="shared" si="1"/>
        <v>-127451.40000000001</v>
      </c>
    </row>
    <row r="9" spans="1:8" x14ac:dyDescent="0.25">
      <c r="A9" s="19" t="s">
        <v>95</v>
      </c>
      <c r="B9" s="12">
        <v>1684.74</v>
      </c>
      <c r="C9" s="13">
        <v>44869</v>
      </c>
      <c r="D9" s="13">
        <v>44839</v>
      </c>
      <c r="E9" s="13"/>
      <c r="F9" s="13"/>
      <c r="G9" s="1">
        <f t="shared" si="0"/>
        <v>-30</v>
      </c>
      <c r="H9" s="12">
        <f t="shared" si="1"/>
        <v>-50542.2</v>
      </c>
    </row>
    <row r="10" spans="1:8" x14ac:dyDescent="0.25">
      <c r="A10" s="19" t="s">
        <v>96</v>
      </c>
      <c r="B10" s="12">
        <v>202.17</v>
      </c>
      <c r="C10" s="13">
        <v>44869</v>
      </c>
      <c r="D10" s="13">
        <v>44839</v>
      </c>
      <c r="E10" s="13"/>
      <c r="F10" s="13"/>
      <c r="G10" s="1">
        <f t="shared" si="0"/>
        <v>-30</v>
      </c>
      <c r="H10" s="12">
        <f t="shared" si="1"/>
        <v>-6065.0999999999995</v>
      </c>
    </row>
    <row r="11" spans="1:8" x14ac:dyDescent="0.25">
      <c r="A11" s="19" t="s">
        <v>97</v>
      </c>
      <c r="B11" s="12">
        <v>880</v>
      </c>
      <c r="C11" s="13">
        <v>44891</v>
      </c>
      <c r="D11" s="13">
        <v>44861</v>
      </c>
      <c r="E11" s="13"/>
      <c r="F11" s="13"/>
      <c r="G11" s="1">
        <f t="shared" si="0"/>
        <v>-30</v>
      </c>
      <c r="H11" s="12">
        <f t="shared" si="1"/>
        <v>-26400</v>
      </c>
    </row>
    <row r="12" spans="1:8" x14ac:dyDescent="0.25">
      <c r="A12" s="19" t="s">
        <v>98</v>
      </c>
      <c r="B12" s="12">
        <v>880</v>
      </c>
      <c r="C12" s="13">
        <v>44891</v>
      </c>
      <c r="D12" s="13">
        <v>44861</v>
      </c>
      <c r="E12" s="13"/>
      <c r="F12" s="13"/>
      <c r="G12" s="1">
        <f t="shared" si="0"/>
        <v>-30</v>
      </c>
      <c r="H12" s="12">
        <f t="shared" si="1"/>
        <v>-26400</v>
      </c>
    </row>
    <row r="13" spans="1:8" x14ac:dyDescent="0.25">
      <c r="A13" s="19" t="s">
        <v>99</v>
      </c>
      <c r="B13" s="12">
        <v>1590</v>
      </c>
      <c r="C13" s="13">
        <v>44891</v>
      </c>
      <c r="D13" s="13">
        <v>44861</v>
      </c>
      <c r="E13" s="13"/>
      <c r="F13" s="13"/>
      <c r="G13" s="1">
        <f t="shared" si="0"/>
        <v>-30</v>
      </c>
      <c r="H13" s="12">
        <f t="shared" si="1"/>
        <v>-47700</v>
      </c>
    </row>
    <row r="14" spans="1:8" x14ac:dyDescent="0.25">
      <c r="A14" s="19" t="s">
        <v>100</v>
      </c>
      <c r="B14" s="12">
        <v>1000</v>
      </c>
      <c r="C14" s="13">
        <v>44891</v>
      </c>
      <c r="D14" s="13">
        <v>44882</v>
      </c>
      <c r="E14" s="13"/>
      <c r="F14" s="13"/>
      <c r="G14" s="1">
        <f t="shared" si="0"/>
        <v>-9</v>
      </c>
      <c r="H14" s="12">
        <f t="shared" si="1"/>
        <v>-9000</v>
      </c>
    </row>
    <row r="15" spans="1:8" x14ac:dyDescent="0.25">
      <c r="A15" s="19" t="s">
        <v>101</v>
      </c>
      <c r="B15" s="12">
        <v>1824.67</v>
      </c>
      <c r="C15" s="13">
        <v>44892</v>
      </c>
      <c r="D15" s="13">
        <v>44862</v>
      </c>
      <c r="E15" s="13"/>
      <c r="F15" s="13"/>
      <c r="G15" s="1">
        <f t="shared" si="0"/>
        <v>-30</v>
      </c>
      <c r="H15" s="12">
        <f t="shared" si="1"/>
        <v>-54740.100000000006</v>
      </c>
    </row>
    <row r="16" spans="1:8" x14ac:dyDescent="0.25">
      <c r="A16" s="19" t="s">
        <v>102</v>
      </c>
      <c r="B16" s="12">
        <v>79.900000000000006</v>
      </c>
      <c r="C16" s="13">
        <v>44910</v>
      </c>
      <c r="D16" s="13">
        <v>44880</v>
      </c>
      <c r="E16" s="13"/>
      <c r="F16" s="13"/>
      <c r="G16" s="1">
        <f t="shared" si="0"/>
        <v>-30</v>
      </c>
      <c r="H16" s="12">
        <f t="shared" si="1"/>
        <v>-2397</v>
      </c>
    </row>
    <row r="17" spans="1:8" x14ac:dyDescent="0.25">
      <c r="A17" s="19" t="s">
        <v>103</v>
      </c>
      <c r="B17" s="12">
        <v>925</v>
      </c>
      <c r="C17" s="13">
        <v>44910</v>
      </c>
      <c r="D17" s="13">
        <v>44880</v>
      </c>
      <c r="E17" s="13"/>
      <c r="F17" s="13"/>
      <c r="G17" s="1">
        <f t="shared" si="0"/>
        <v>-30</v>
      </c>
      <c r="H17" s="12">
        <f t="shared" si="1"/>
        <v>-27750</v>
      </c>
    </row>
    <row r="18" spans="1:8" x14ac:dyDescent="0.25">
      <c r="A18" s="19" t="s">
        <v>104</v>
      </c>
      <c r="B18" s="12">
        <v>4048.32</v>
      </c>
      <c r="C18" s="13">
        <v>44891</v>
      </c>
      <c r="D18" s="13">
        <v>44880</v>
      </c>
      <c r="E18" s="13"/>
      <c r="F18" s="13"/>
      <c r="G18" s="1">
        <f t="shared" si="0"/>
        <v>-11</v>
      </c>
      <c r="H18" s="12">
        <f t="shared" si="1"/>
        <v>-44531.520000000004</v>
      </c>
    </row>
    <row r="19" spans="1:8" x14ac:dyDescent="0.25">
      <c r="A19" s="19" t="s">
        <v>105</v>
      </c>
      <c r="B19" s="12">
        <v>2000</v>
      </c>
      <c r="C19" s="13">
        <v>44910</v>
      </c>
      <c r="D19" s="13">
        <v>44880</v>
      </c>
      <c r="E19" s="13"/>
      <c r="F19" s="13"/>
      <c r="G19" s="1">
        <f t="shared" si="0"/>
        <v>-30</v>
      </c>
      <c r="H19" s="12">
        <f t="shared" si="1"/>
        <v>-60000</v>
      </c>
    </row>
    <row r="20" spans="1:8" x14ac:dyDescent="0.25">
      <c r="A20" s="19" t="s">
        <v>106</v>
      </c>
      <c r="B20" s="12">
        <v>350</v>
      </c>
      <c r="C20" s="13">
        <v>44891</v>
      </c>
      <c r="D20" s="13">
        <v>44880</v>
      </c>
      <c r="E20" s="13"/>
      <c r="F20" s="13"/>
      <c r="G20" s="1">
        <f t="shared" si="0"/>
        <v>-11</v>
      </c>
      <c r="H20" s="12">
        <f t="shared" si="1"/>
        <v>-3850</v>
      </c>
    </row>
    <row r="21" spans="1:8" x14ac:dyDescent="0.25">
      <c r="A21" s="19" t="s">
        <v>107</v>
      </c>
      <c r="B21" s="12">
        <v>4580</v>
      </c>
      <c r="C21" s="13">
        <v>44891</v>
      </c>
      <c r="D21" s="13">
        <v>44880</v>
      </c>
      <c r="E21" s="13"/>
      <c r="F21" s="13"/>
      <c r="G21" s="1">
        <f t="shared" si="0"/>
        <v>-11</v>
      </c>
      <c r="H21" s="12">
        <f t="shared" si="1"/>
        <v>-50380</v>
      </c>
    </row>
    <row r="22" spans="1:8" x14ac:dyDescent="0.25">
      <c r="A22" s="19" t="s">
        <v>108</v>
      </c>
      <c r="B22" s="12">
        <v>15220.97</v>
      </c>
      <c r="C22" s="13">
        <v>44891</v>
      </c>
      <c r="D22" s="13">
        <v>44882</v>
      </c>
      <c r="E22" s="13"/>
      <c r="F22" s="13"/>
      <c r="G22" s="1">
        <f t="shared" si="0"/>
        <v>-9</v>
      </c>
      <c r="H22" s="12">
        <f t="shared" si="1"/>
        <v>-136988.72999999998</v>
      </c>
    </row>
    <row r="23" spans="1:8" x14ac:dyDescent="0.25">
      <c r="A23" s="19" t="s">
        <v>109</v>
      </c>
      <c r="B23" s="12">
        <v>491.8</v>
      </c>
      <c r="C23" s="13">
        <v>44919</v>
      </c>
      <c r="D23" s="13">
        <v>44889</v>
      </c>
      <c r="E23" s="13"/>
      <c r="F23" s="13"/>
      <c r="G23" s="1">
        <f t="shared" si="0"/>
        <v>-30</v>
      </c>
      <c r="H23" s="12">
        <f t="shared" si="1"/>
        <v>-14754</v>
      </c>
    </row>
    <row r="24" spans="1:8" x14ac:dyDescent="0.25">
      <c r="A24" s="19" t="s">
        <v>110</v>
      </c>
      <c r="B24" s="12">
        <v>8160.4</v>
      </c>
      <c r="C24" s="13">
        <v>44923</v>
      </c>
      <c r="D24" s="13">
        <v>44893</v>
      </c>
      <c r="E24" s="13"/>
      <c r="F24" s="13"/>
      <c r="G24" s="1">
        <f t="shared" si="0"/>
        <v>-30</v>
      </c>
      <c r="H24" s="12">
        <f t="shared" si="1"/>
        <v>-244812</v>
      </c>
    </row>
    <row r="25" spans="1:8" x14ac:dyDescent="0.25">
      <c r="A25" s="19" t="s">
        <v>111</v>
      </c>
      <c r="B25" s="12">
        <v>1760</v>
      </c>
      <c r="C25" s="13">
        <v>44927</v>
      </c>
      <c r="D25" s="13">
        <v>44897</v>
      </c>
      <c r="E25" s="13"/>
      <c r="F25" s="13"/>
      <c r="G25" s="1">
        <f t="shared" si="0"/>
        <v>-30</v>
      </c>
      <c r="H25" s="12">
        <f t="shared" si="1"/>
        <v>-52800</v>
      </c>
    </row>
    <row r="26" spans="1:8" x14ac:dyDescent="0.25">
      <c r="A26" s="19" t="s">
        <v>112</v>
      </c>
      <c r="B26" s="12">
        <v>752</v>
      </c>
      <c r="C26" s="13">
        <v>44938</v>
      </c>
      <c r="D26" s="13">
        <v>44908</v>
      </c>
      <c r="E26" s="13"/>
      <c r="F26" s="13"/>
      <c r="G26" s="1">
        <f t="shared" si="0"/>
        <v>-30</v>
      </c>
      <c r="H26" s="12">
        <f t="shared" si="1"/>
        <v>-22560</v>
      </c>
    </row>
    <row r="27" spans="1:8" x14ac:dyDescent="0.25">
      <c r="A27" s="19" t="s">
        <v>113</v>
      </c>
      <c r="B27" s="12">
        <v>2320</v>
      </c>
      <c r="C27" s="13">
        <v>44932</v>
      </c>
      <c r="D27" s="13">
        <v>44908</v>
      </c>
      <c r="E27" s="13"/>
      <c r="F27" s="13"/>
      <c r="G27" s="1">
        <f t="shared" si="0"/>
        <v>-24</v>
      </c>
      <c r="H27" s="12">
        <f t="shared" si="1"/>
        <v>-55680</v>
      </c>
    </row>
    <row r="28" spans="1:8" x14ac:dyDescent="0.25">
      <c r="A28" s="19" t="s">
        <v>114</v>
      </c>
      <c r="B28" s="12">
        <v>4320</v>
      </c>
      <c r="C28" s="13">
        <v>44932</v>
      </c>
      <c r="D28" s="13">
        <v>44908</v>
      </c>
      <c r="E28" s="13"/>
      <c r="F28" s="13"/>
      <c r="G28" s="1">
        <f t="shared" si="0"/>
        <v>-24</v>
      </c>
      <c r="H28" s="12">
        <f t="shared" si="1"/>
        <v>-103680</v>
      </c>
    </row>
    <row r="29" spans="1:8" x14ac:dyDescent="0.25">
      <c r="A29" s="19" t="s">
        <v>115</v>
      </c>
      <c r="B29" s="12">
        <v>1040</v>
      </c>
      <c r="C29" s="13">
        <v>44932</v>
      </c>
      <c r="D29" s="13">
        <v>44908</v>
      </c>
      <c r="E29" s="13"/>
      <c r="F29" s="13"/>
      <c r="G29" s="1">
        <f t="shared" si="0"/>
        <v>-24</v>
      </c>
      <c r="H29" s="12">
        <f t="shared" si="1"/>
        <v>-24960</v>
      </c>
    </row>
    <row r="30" spans="1:8" x14ac:dyDescent="0.25">
      <c r="A30" s="19" t="s">
        <v>116</v>
      </c>
      <c r="B30" s="12">
        <v>1040</v>
      </c>
      <c r="C30" s="13">
        <v>44932</v>
      </c>
      <c r="D30" s="13">
        <v>44908</v>
      </c>
      <c r="E30" s="13"/>
      <c r="F30" s="13"/>
      <c r="G30" s="1">
        <f t="shared" si="0"/>
        <v>-24</v>
      </c>
      <c r="H30" s="12">
        <f t="shared" si="1"/>
        <v>-24960</v>
      </c>
    </row>
    <row r="31" spans="1:8" x14ac:dyDescent="0.25">
      <c r="A31" s="19" t="s">
        <v>117</v>
      </c>
      <c r="B31" s="12">
        <v>1760</v>
      </c>
      <c r="C31" s="13">
        <v>44932</v>
      </c>
      <c r="D31" s="13">
        <v>44908</v>
      </c>
      <c r="E31" s="13"/>
      <c r="F31" s="13"/>
      <c r="G31" s="1">
        <f t="shared" si="0"/>
        <v>-24</v>
      </c>
      <c r="H31" s="12">
        <f t="shared" si="1"/>
        <v>-42240</v>
      </c>
    </row>
    <row r="32" spans="1:8" x14ac:dyDescent="0.25">
      <c r="A32" s="19" t="s">
        <v>118</v>
      </c>
      <c r="B32" s="12">
        <v>18.3</v>
      </c>
      <c r="C32" s="13">
        <v>44952</v>
      </c>
      <c r="D32" s="13">
        <v>44916</v>
      </c>
      <c r="E32" s="13"/>
      <c r="F32" s="13"/>
      <c r="G32" s="1">
        <f t="shared" si="0"/>
        <v>-36</v>
      </c>
      <c r="H32" s="12">
        <f t="shared" si="1"/>
        <v>-658.80000000000007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2024-12-05T16:20:15Z</dcterms:modified>
</cp:coreProperties>
</file>