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eratore\Desktop\"/>
    </mc:Choice>
  </mc:AlternateContent>
  <bookViews>
    <workbookView xWindow="0" yWindow="0" windowWidth="21570" windowHeight="80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E45" i="1" l="1"/>
  <c r="G45" i="1" s="1"/>
  <c r="D9" i="1"/>
  <c r="D17" i="1" s="1"/>
  <c r="D96" i="1" l="1"/>
  <c r="D98" i="1"/>
  <c r="D94" i="1"/>
  <c r="E60" i="1" l="1"/>
  <c r="G60" i="1" s="1"/>
  <c r="E38" i="1" l="1"/>
  <c r="G38" i="1" s="1"/>
  <c r="D108" i="1" l="1"/>
  <c r="F108" i="1" s="1"/>
  <c r="D107" i="1"/>
  <c r="F107" i="1" s="1"/>
  <c r="D106" i="1"/>
  <c r="F106" i="1" s="1"/>
  <c r="F109" i="1" l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 s="1"/>
  <c r="D120" i="1"/>
  <c r="F120" i="1" s="1"/>
  <c r="D121" i="1"/>
  <c r="F121" i="1" s="1"/>
  <c r="D122" i="1"/>
  <c r="F122" i="1" s="1"/>
  <c r="F123" i="1"/>
  <c r="F124" i="1" l="1"/>
  <c r="D141" i="1"/>
  <c r="F141" i="1" s="1"/>
  <c r="D140" i="1"/>
  <c r="F140" i="1" s="1"/>
  <c r="D139" i="1"/>
  <c r="F139" i="1" s="1"/>
  <c r="D136" i="1" l="1"/>
  <c r="F136" i="1" s="1"/>
  <c r="D135" i="1"/>
  <c r="F135" i="1" s="1"/>
  <c r="F142" i="1" s="1"/>
  <c r="C147" i="1" s="1"/>
  <c r="E88" i="1" l="1"/>
  <c r="G88" i="1" s="1"/>
  <c r="E82" i="1"/>
  <c r="G82" i="1" s="1"/>
  <c r="E83" i="1"/>
  <c r="G83" i="1" s="1"/>
  <c r="E84" i="1"/>
  <c r="G84" i="1" s="1"/>
  <c r="E85" i="1"/>
  <c r="G85" i="1" s="1"/>
  <c r="E86" i="1"/>
  <c r="G86" i="1" s="1"/>
  <c r="E87" i="1"/>
  <c r="G87" i="1" s="1"/>
  <c r="E81" i="1"/>
  <c r="E74" i="1"/>
  <c r="G74" i="1" s="1"/>
  <c r="E62" i="1"/>
  <c r="G62" i="1" s="1"/>
  <c r="E72" i="1"/>
  <c r="G72" i="1" s="1"/>
  <c r="E71" i="1"/>
  <c r="G71" i="1" s="1"/>
  <c r="E89" i="1" l="1"/>
  <c r="G81" i="1"/>
  <c r="G89" i="1" s="1"/>
  <c r="E52" i="1"/>
  <c r="G52" i="1" s="1"/>
  <c r="E53" i="1"/>
  <c r="G53" i="1" s="1"/>
  <c r="E50" i="1"/>
  <c r="G50" i="1" s="1"/>
  <c r="E49" i="1"/>
  <c r="G49" i="1" s="1"/>
  <c r="E41" i="1" l="1"/>
  <c r="G41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5" i="1"/>
  <c r="G75" i="1" s="1"/>
  <c r="E51" i="1"/>
  <c r="G51" i="1" s="1"/>
  <c r="E40" i="1"/>
  <c r="G40" i="1" s="1"/>
  <c r="E54" i="1"/>
  <c r="G54" i="1" s="1"/>
  <c r="E55" i="1"/>
  <c r="G55" i="1" s="1"/>
  <c r="E56" i="1"/>
  <c r="G56" i="1" s="1"/>
  <c r="E57" i="1"/>
  <c r="G57" i="1" s="1"/>
  <c r="E58" i="1"/>
  <c r="G58" i="1" s="1"/>
  <c r="E59" i="1"/>
  <c r="G59" i="1" s="1"/>
  <c r="E61" i="1"/>
  <c r="G61" i="1" s="1"/>
  <c r="E35" i="1"/>
  <c r="G35" i="1" s="1"/>
  <c r="E36" i="1"/>
  <c r="G36" i="1" s="1"/>
  <c r="E37" i="1"/>
  <c r="G37" i="1" s="1"/>
  <c r="E39" i="1"/>
  <c r="G39" i="1" s="1"/>
  <c r="E42" i="1"/>
  <c r="G42" i="1" s="1"/>
  <c r="E43" i="1"/>
  <c r="G43" i="1" s="1"/>
  <c r="E44" i="1"/>
  <c r="G44" i="1" s="1"/>
  <c r="E46" i="1"/>
  <c r="G46" i="1" s="1"/>
  <c r="E47" i="1"/>
  <c r="G47" i="1" s="1"/>
  <c r="E73" i="1"/>
  <c r="G73" i="1" s="1"/>
  <c r="E48" i="1"/>
  <c r="G48" i="1" s="1"/>
  <c r="E31" i="1"/>
  <c r="G31" i="1" s="1"/>
  <c r="E32" i="1"/>
  <c r="G32" i="1" s="1"/>
  <c r="E33" i="1"/>
  <c r="G33" i="1" s="1"/>
  <c r="E34" i="1"/>
  <c r="G34" i="1" s="1"/>
  <c r="E30" i="1"/>
  <c r="G30" i="1" s="1"/>
  <c r="G76" i="1" l="1"/>
  <c r="G90" i="1" s="1"/>
  <c r="D18" i="1"/>
  <c r="C148" i="1" l="1"/>
  <c r="G124" i="1"/>
  <c r="C146" i="1"/>
  <c r="H90" i="1"/>
  <c r="C149" i="1" l="1"/>
</calcChain>
</file>

<file path=xl/sharedStrings.xml><?xml version="1.0" encoding="utf-8"?>
<sst xmlns="http://schemas.openxmlformats.org/spreadsheetml/2006/main" count="129" uniqueCount="110">
  <si>
    <t>FONDO DI ISTITUTO</t>
  </si>
  <si>
    <t>VALORIZZAZIONE DEL PERSONALE</t>
  </si>
  <si>
    <t>TOTALE</t>
  </si>
  <si>
    <t>ORE ECCEDENTI (non inclusi nella contrattazione)</t>
  </si>
  <si>
    <t xml:space="preserve">TOTALE LORDO DIPENDENTI DOCENTI </t>
  </si>
  <si>
    <t xml:space="preserve">TOTALE LORDO DIPENDENTI ATA </t>
  </si>
  <si>
    <t>ORGANIZZAZIONE DOCENTI</t>
  </si>
  <si>
    <t>DOCENTI</t>
  </si>
  <si>
    <t>ORE X DOCENTE</t>
  </si>
  <si>
    <t>ORE TOTALI</t>
  </si>
  <si>
    <t>RETRIBUZIONE ORARIA</t>
  </si>
  <si>
    <t>TOTALE LORDO DIPENDENTE</t>
  </si>
  <si>
    <t>COORDINATORE INTERSEZIONE</t>
  </si>
  <si>
    <t>COORDINATORI INTERCLASSE</t>
  </si>
  <si>
    <t>COORDINATORI CLASSE</t>
  </si>
  <si>
    <t>SEGRETARIO COLLEGIO DOCENTI</t>
  </si>
  <si>
    <t>TEAM PER L’INNOVAZIONE</t>
  </si>
  <si>
    <t>ANIMATORE DIGITALE</t>
  </si>
  <si>
    <t>NIV</t>
  </si>
  <si>
    <t>PROGETTI DOCENTI</t>
  </si>
  <si>
    <t>ASSISTENTI AMMINISTRATIVI</t>
  </si>
  <si>
    <t>SOSTITUZIONE COLLEGHI</t>
  </si>
  <si>
    <t>COLLABORATORI SCOLASTICI</t>
  </si>
  <si>
    <t>SUPPORTO SERVIZI ESTERNI</t>
  </si>
  <si>
    <t>MENSA</t>
  </si>
  <si>
    <t>SUPPORTO AI DOCENTI PER FOTOCOPIE</t>
  </si>
  <si>
    <t>GESTIONE MAGAZZINO</t>
  </si>
  <si>
    <t>INTENSIFICAZIONE ORARIO DI SERVIZIO</t>
  </si>
  <si>
    <t>SUPPORTO AI PROGETTI PTOF</t>
  </si>
  <si>
    <t>TOTALE ATA</t>
  </si>
  <si>
    <t>SOMME NON UTILIZZATE</t>
  </si>
  <si>
    <t>ATA</t>
  </si>
  <si>
    <t>INCARICHI SPECIFICI PERSONALE ATA (ART.47 CCNL 2006/2009)</t>
  </si>
  <si>
    <t>QUOTA INCARICHI SPECIFICI</t>
  </si>
  <si>
    <t>SERVIZI AMMINISTRATIVI:</t>
  </si>
  <si>
    <t>I.C. RICCARDO DA LENTINI - VITTORIO VENETO MOF 2024-25</t>
  </si>
  <si>
    <t xml:space="preserve">AREA DEL PERSONALE </t>
  </si>
  <si>
    <t>AREA DIDATTICA</t>
  </si>
  <si>
    <t>ATT. COMPL. ED. FISICA</t>
  </si>
  <si>
    <t>VAL. DOCENTI AGENDA SUD</t>
  </si>
  <si>
    <t>TOTALE DA CONTRATTARE</t>
  </si>
  <si>
    <t>I COLLABORATORE DS</t>
  </si>
  <si>
    <t>II COLLABORATORE DS</t>
  </si>
  <si>
    <t>RESPONSABILE NOTARO</t>
  </si>
  <si>
    <t>RESPONSABILE MUSEO</t>
  </si>
  <si>
    <t>RESPONSABILE MODULI</t>
  </si>
  <si>
    <t>RESP. RICCARDO INFANZIA</t>
  </si>
  <si>
    <t>RESP. RICCARDO SECONDARIA</t>
  </si>
  <si>
    <t>RESP. ALETTA INFANZIA</t>
  </si>
  <si>
    <t>RESP. ALETTA SECONDARIA</t>
  </si>
  <si>
    <t>SEGRETARIO CONSIGLIO ISTITUTO</t>
  </si>
  <si>
    <t>REF. FORMULAZIONE ORARIO</t>
  </si>
  <si>
    <t>COMM. REGOLAMENTI</t>
  </si>
  <si>
    <t>COMMISSIONE ELETTORALE</t>
  </si>
  <si>
    <t>REF. BULLISMO</t>
  </si>
  <si>
    <t>REF. SALUTE E AMBIENTE</t>
  </si>
  <si>
    <t>REF. ERASMUS</t>
  </si>
  <si>
    <t>REF. PRATICA SPORTIVA</t>
  </si>
  <si>
    <t>REF. INVALSI</t>
  </si>
  <si>
    <t>REF. PRIVACY</t>
  </si>
  <si>
    <t>REF. ORIENTAMENTO</t>
  </si>
  <si>
    <t>REF. INDIRIZZO MUSICALE</t>
  </si>
  <si>
    <t>REF. SCUOLA SENZA ZAINO</t>
  </si>
  <si>
    <t>REF. LETTURA</t>
  </si>
  <si>
    <t>REF. FAMI</t>
  </si>
  <si>
    <t>REF. GIOCHI MATEMATICI</t>
  </si>
  <si>
    <t>COORDINATORI DIPARTIMENTO</t>
  </si>
  <si>
    <t>COMM. CURRICOLO E VALUTAZIONE</t>
  </si>
  <si>
    <t>COMM. INCLUSIONE</t>
  </si>
  <si>
    <t>AREA1 GESTIONE PTOF E SUPP. DOC.</t>
  </si>
  <si>
    <t>AREA 2 VALUTAZ. APPR. E AUTOVAL.</t>
  </si>
  <si>
    <t>AREA 3 INNOVAZIONE DIGITALE E FORM</t>
  </si>
  <si>
    <t>AREA 4 COORD. PROG. E REALIZZ.</t>
  </si>
  <si>
    <t>AREA 5 INCLUSIONE E DISPERSIONE</t>
  </si>
  <si>
    <t>COMM. BULLISMO E CYBERBULLISMO</t>
  </si>
  <si>
    <t>COMM. VALUTAZIONE PROGETTI</t>
  </si>
  <si>
    <t>COMM. CONTINUITA E ORIENTAMENTO</t>
  </si>
  <si>
    <t>REF. SICUREZZA</t>
  </si>
  <si>
    <t>REF. VIAGGI ISTRUZIONE</t>
  </si>
  <si>
    <t>REF. CENTRO SPORTIVO</t>
  </si>
  <si>
    <t>REF. CONSIGLIO RAGAZZI</t>
  </si>
  <si>
    <t>Alla scoperta della musica</t>
  </si>
  <si>
    <t>Olimpiadi del problem solving</t>
  </si>
  <si>
    <t>Consiglio comunale dei ragazzi e delle rag</t>
  </si>
  <si>
    <t>Coro scolastico Vocin in…canto</t>
  </si>
  <si>
    <t>Percorsi di legalità … per un futuro consap</t>
  </si>
  <si>
    <t>Senza paura contro bullismo e cyberbullis</t>
  </si>
  <si>
    <t>Mercatini natalizi</t>
  </si>
  <si>
    <t>Giochi matematici</t>
  </si>
  <si>
    <t>TOTALE DOCENTI</t>
  </si>
  <si>
    <t>TITOLO</t>
  </si>
  <si>
    <t>ORE RICHIESTE</t>
  </si>
  <si>
    <t>ORE CONCESSE</t>
  </si>
  <si>
    <t>ORE</t>
  </si>
  <si>
    <t>TOTALE COMPENSO</t>
  </si>
  <si>
    <t>TOTALE ORE</t>
  </si>
  <si>
    <t>MANUTENZIONE</t>
  </si>
  <si>
    <t>SUPPORTO ALUNNI DISABILI</t>
  </si>
  <si>
    <t>REPERIBILITA ALLARME</t>
  </si>
  <si>
    <t>ATTIVITA EVENTI E MANIFESTAZIONI</t>
  </si>
  <si>
    <t>ATTIVITA CONNESSI SICUREZZA</t>
  </si>
  <si>
    <t xml:space="preserve">FUNZIONI STRUMENTALI </t>
  </si>
  <si>
    <t>CS</t>
  </si>
  <si>
    <t>RESPONSABILE MONCADA</t>
  </si>
  <si>
    <t>ECONOMIE ORE ECCEDENTI ANNI PRECEDENTI</t>
  </si>
  <si>
    <t>REF. SOCIAL MEDIA</t>
  </si>
  <si>
    <t>REF. SITO</t>
  </si>
  <si>
    <t>ATA INCARICHI SPECIFICI</t>
  </si>
  <si>
    <t>TUTOR DOCENTE NEOIMMESSO e DA IMMETTERE</t>
  </si>
  <si>
    <t>CAMBIO PANNOLINO DISABILI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</si>
</sst>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€&quot;\ #,##0.00;[Red]\-&quot;€&quot;\ #,##0.00"/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8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8" fontId="0" fillId="2" borderId="0" xfId="0" applyNumberFormat="1" applyFill="1"/>
    <xf numFmtId="0" fontId="0" fillId="0" borderId="0" xfId="0" applyAlignment="1">
      <alignment horizontal="center"/>
    </xf>
    <xf numFmtId="4" fontId="0" fillId="0" borderId="0" xfId="0" applyNumberFormat="1"/>
    <xf numFmtId="164" fontId="0" fillId="2" borderId="0" xfId="0" applyNumberFormat="1" applyFill="1"/>
    <xf numFmtId="164" fontId="0" fillId="3" borderId="0" xfId="0" applyNumberFormat="1" applyFill="1"/>
    <xf numFmtId="164" fontId="0" fillId="5" borderId="0" xfId="0" applyNumberFormat="1" applyFill="1"/>
    <xf numFmtId="0" fontId="0" fillId="4" borderId="0" xfId="0" applyFill="1"/>
    <xf numFmtId="8" fontId="0" fillId="3" borderId="0" xfId="0" applyNumberFormat="1" applyFill="1"/>
    <xf numFmtId="8" fontId="0" fillId="0" borderId="0" xfId="0" applyNumberFormat="1" applyFill="1"/>
    <xf numFmtId="0" fontId="0" fillId="3" borderId="0" xfId="0" applyFill="1"/>
    <xf numFmtId="4" fontId="1" fillId="0" borderId="0" xfId="0" applyNumberFormat="1" applyFont="1"/>
    <xf numFmtId="0" fontId="0" fillId="6" borderId="0" xfId="0" applyFill="1"/>
    <xf numFmtId="164" fontId="0" fillId="6" borderId="0" xfId="0" applyNumberFormat="1" applyFill="1"/>
    <xf numFmtId="0" fontId="0" fillId="7" borderId="0" xfId="0" applyFill="1"/>
    <xf numFmtId="164" fontId="0" fillId="7" borderId="0" xfId="0" applyNumberFormat="1" applyFill="1"/>
    <xf numFmtId="164" fontId="2" fillId="0" borderId="0" xfId="0" applyNumberFormat="1" applyFont="1"/>
    <xf numFmtId="164" fontId="0" fillId="4" borderId="0" xfId="0" applyNumberFormat="1" applyFill="1"/>
    <xf numFmtId="164" fontId="0" fillId="0" borderId="0" xfId="0" applyNumberFormat="1" applyFill="1"/>
    <xf numFmtId="164" fontId="0" fillId="8" borderId="0" xfId="0" applyNumberFormat="1" applyFill="1"/>
    <xf numFmtId="8" fontId="0" fillId="9" borderId="0" xfId="0" applyNumberFormat="1" applyFill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1"/>
  <sheetViews>
    <sheetView tabSelected="1" topLeftCell="A103" workbookViewId="0">
      <selection activeCell="A118" sqref="A118"/>
    </sheetView>
  </sheetViews>
  <sheetFormatPr defaultRowHeight="15" x14ac:dyDescent="0.25"/>
  <cols>
    <col min="1" max="1" width="38.7109375" customWidth="1"/>
    <col min="2" max="3" width="28.42578125" customWidth="1"/>
    <col min="4" max="4" width="26" customWidth="1"/>
    <col min="5" max="5" width="23.28515625" customWidth="1"/>
    <col min="6" max="6" width="22.85546875" customWidth="1"/>
    <col min="7" max="7" width="31.7109375" customWidth="1"/>
    <col min="8" max="8" width="30.5703125" customWidth="1"/>
    <col min="9" max="9" width="28.140625" customWidth="1"/>
  </cols>
  <sheetData>
    <row r="2" spans="1:6" x14ac:dyDescent="0.25">
      <c r="A2" s="24" t="s">
        <v>35</v>
      </c>
      <c r="B2" s="24"/>
      <c r="C2" s="24"/>
      <c r="D2" s="24"/>
      <c r="E2" s="24"/>
      <c r="F2" s="24"/>
    </row>
    <row r="5" spans="1:6" x14ac:dyDescent="0.25">
      <c r="A5" t="s">
        <v>0</v>
      </c>
      <c r="D5" s="2">
        <v>52337.95</v>
      </c>
      <c r="E5" s="2"/>
    </row>
    <row r="6" spans="1:6" x14ac:dyDescent="0.25">
      <c r="A6" t="s">
        <v>1</v>
      </c>
      <c r="D6" s="2">
        <v>14630.03</v>
      </c>
      <c r="E6" s="2"/>
    </row>
    <row r="7" spans="1:6" x14ac:dyDescent="0.25">
      <c r="A7" t="s">
        <v>104</v>
      </c>
      <c r="D7" s="14">
        <v>8684.68</v>
      </c>
      <c r="E7" s="2"/>
    </row>
    <row r="8" spans="1:6" x14ac:dyDescent="0.25">
      <c r="E8" s="2"/>
    </row>
    <row r="9" spans="1:6" x14ac:dyDescent="0.25">
      <c r="A9" t="s">
        <v>40</v>
      </c>
      <c r="D9" s="8">
        <f>D5+D6+D7</f>
        <v>75652.66</v>
      </c>
      <c r="E9" s="2"/>
    </row>
    <row r="10" spans="1:6" x14ac:dyDescent="0.25">
      <c r="D10" s="2"/>
      <c r="E10" s="2"/>
    </row>
    <row r="11" spans="1:6" x14ac:dyDescent="0.25">
      <c r="D11" s="2"/>
      <c r="E11" s="2"/>
    </row>
    <row r="12" spans="1:6" x14ac:dyDescent="0.25">
      <c r="A12" s="17" t="s">
        <v>3</v>
      </c>
      <c r="B12" s="17"/>
      <c r="C12" s="17"/>
      <c r="D12" s="18"/>
      <c r="E12" s="18">
        <v>3358.73</v>
      </c>
    </row>
    <row r="13" spans="1:6" x14ac:dyDescent="0.25">
      <c r="A13" t="s">
        <v>39</v>
      </c>
      <c r="D13" s="2">
        <v>2726.95</v>
      </c>
    </row>
    <row r="15" spans="1:6" x14ac:dyDescent="0.25">
      <c r="A15" s="15" t="s">
        <v>38</v>
      </c>
      <c r="B15" s="15"/>
      <c r="C15" s="15"/>
      <c r="D15" s="16"/>
      <c r="E15" s="16">
        <v>4112.16</v>
      </c>
    </row>
    <row r="17" spans="1:7" x14ac:dyDescent="0.25">
      <c r="A17" t="s">
        <v>4</v>
      </c>
      <c r="D17" s="7">
        <f>D9*70/100</f>
        <v>52956.862000000001</v>
      </c>
    </row>
    <row r="18" spans="1:7" x14ac:dyDescent="0.25">
      <c r="A18" t="s">
        <v>5</v>
      </c>
      <c r="D18" s="9">
        <f>D9*30/100</f>
        <v>22695.798000000003</v>
      </c>
    </row>
    <row r="28" spans="1:7" x14ac:dyDescent="0.25">
      <c r="D28" t="s">
        <v>6</v>
      </c>
    </row>
    <row r="29" spans="1:7" x14ac:dyDescent="0.25">
      <c r="B29" t="s">
        <v>7</v>
      </c>
      <c r="D29" t="s">
        <v>8</v>
      </c>
      <c r="E29" t="s">
        <v>9</v>
      </c>
      <c r="F29" t="s">
        <v>10</v>
      </c>
      <c r="G29" t="s">
        <v>11</v>
      </c>
    </row>
    <row r="30" spans="1:7" x14ac:dyDescent="0.25">
      <c r="A30" t="s">
        <v>41</v>
      </c>
      <c r="B30">
        <v>1</v>
      </c>
      <c r="D30">
        <v>195</v>
      </c>
      <c r="E30">
        <f t="shared" ref="E30:E56" si="0">B30*D30</f>
        <v>195</v>
      </c>
      <c r="F30">
        <v>19.25</v>
      </c>
      <c r="G30" s="1">
        <f>F30*E30</f>
        <v>3753.75</v>
      </c>
    </row>
    <row r="31" spans="1:7" x14ac:dyDescent="0.25">
      <c r="A31" t="s">
        <v>42</v>
      </c>
      <c r="B31">
        <v>1</v>
      </c>
      <c r="D31">
        <v>90</v>
      </c>
      <c r="E31">
        <f t="shared" si="0"/>
        <v>90</v>
      </c>
      <c r="F31">
        <v>19.25</v>
      </c>
      <c r="G31" s="1">
        <f t="shared" ref="G31:G72" si="1">F31*E31</f>
        <v>1732.5</v>
      </c>
    </row>
    <row r="32" spans="1:7" x14ac:dyDescent="0.25">
      <c r="A32" t="s">
        <v>46</v>
      </c>
      <c r="B32">
        <v>1</v>
      </c>
      <c r="D32">
        <v>30</v>
      </c>
      <c r="E32">
        <f t="shared" si="0"/>
        <v>30</v>
      </c>
      <c r="F32">
        <v>19.25</v>
      </c>
      <c r="G32" s="1">
        <f t="shared" si="1"/>
        <v>577.5</v>
      </c>
    </row>
    <row r="33" spans="1:7" x14ac:dyDescent="0.25">
      <c r="A33" t="s">
        <v>47</v>
      </c>
      <c r="B33">
        <v>1</v>
      </c>
      <c r="D33">
        <v>50</v>
      </c>
      <c r="E33">
        <f t="shared" si="0"/>
        <v>50</v>
      </c>
      <c r="F33">
        <v>19.25</v>
      </c>
      <c r="G33" s="1">
        <f t="shared" si="1"/>
        <v>962.5</v>
      </c>
    </row>
    <row r="34" spans="1:7" x14ac:dyDescent="0.25">
      <c r="A34" t="s">
        <v>48</v>
      </c>
      <c r="B34">
        <v>1</v>
      </c>
      <c r="D34">
        <v>12</v>
      </c>
      <c r="E34">
        <f t="shared" si="0"/>
        <v>12</v>
      </c>
      <c r="F34">
        <v>19.25</v>
      </c>
      <c r="G34" s="1">
        <f t="shared" si="1"/>
        <v>231</v>
      </c>
    </row>
    <row r="35" spans="1:7" x14ac:dyDescent="0.25">
      <c r="A35" t="s">
        <v>49</v>
      </c>
      <c r="B35">
        <v>1</v>
      </c>
      <c r="D35">
        <v>54</v>
      </c>
      <c r="E35">
        <f t="shared" si="0"/>
        <v>54</v>
      </c>
      <c r="F35">
        <v>19.25</v>
      </c>
      <c r="G35" s="1">
        <f t="shared" si="1"/>
        <v>1039.5</v>
      </c>
    </row>
    <row r="36" spans="1:7" x14ac:dyDescent="0.25">
      <c r="A36" t="s">
        <v>44</v>
      </c>
      <c r="B36">
        <v>1</v>
      </c>
      <c r="D36">
        <v>54</v>
      </c>
      <c r="E36">
        <f t="shared" si="0"/>
        <v>54</v>
      </c>
      <c r="F36">
        <v>19.25</v>
      </c>
      <c r="G36" s="1">
        <f t="shared" si="1"/>
        <v>1039.5</v>
      </c>
    </row>
    <row r="37" spans="1:7" x14ac:dyDescent="0.25">
      <c r="A37" t="s">
        <v>45</v>
      </c>
      <c r="B37">
        <v>1</v>
      </c>
      <c r="D37">
        <v>15</v>
      </c>
      <c r="E37">
        <f>B37*D37</f>
        <v>15</v>
      </c>
      <c r="F37">
        <v>19.25</v>
      </c>
      <c r="G37" s="1">
        <f>F37*E37</f>
        <v>288.75</v>
      </c>
    </row>
    <row r="38" spans="1:7" x14ac:dyDescent="0.25">
      <c r="A38" t="s">
        <v>103</v>
      </c>
      <c r="B38">
        <v>1</v>
      </c>
      <c r="D38">
        <v>30</v>
      </c>
      <c r="E38">
        <f>B38*D38</f>
        <v>30</v>
      </c>
      <c r="F38">
        <v>19.25</v>
      </c>
      <c r="G38" s="1">
        <f>F38*E38</f>
        <v>577.5</v>
      </c>
    </row>
    <row r="39" spans="1:7" x14ac:dyDescent="0.25">
      <c r="A39" t="s">
        <v>43</v>
      </c>
      <c r="B39">
        <v>1</v>
      </c>
      <c r="D39">
        <v>60</v>
      </c>
      <c r="E39">
        <f t="shared" si="0"/>
        <v>60</v>
      </c>
      <c r="F39">
        <v>19.25</v>
      </c>
      <c r="G39" s="1">
        <f t="shared" si="1"/>
        <v>1155</v>
      </c>
    </row>
    <row r="40" spans="1:7" x14ac:dyDescent="0.25">
      <c r="A40" t="s">
        <v>17</v>
      </c>
      <c r="B40">
        <v>1</v>
      </c>
      <c r="D40">
        <v>50</v>
      </c>
      <c r="E40">
        <f t="shared" si="0"/>
        <v>50</v>
      </c>
      <c r="F40">
        <v>19.25</v>
      </c>
      <c r="G40" s="1">
        <f>F40*E40</f>
        <v>962.5</v>
      </c>
    </row>
    <row r="41" spans="1:7" x14ac:dyDescent="0.25">
      <c r="A41" t="s">
        <v>66</v>
      </c>
      <c r="B41">
        <v>4</v>
      </c>
      <c r="D41">
        <v>6</v>
      </c>
      <c r="E41">
        <f t="shared" si="0"/>
        <v>24</v>
      </c>
      <c r="F41">
        <v>19.25</v>
      </c>
      <c r="G41" s="1">
        <f>F41*E41</f>
        <v>462</v>
      </c>
    </row>
    <row r="42" spans="1:7" x14ac:dyDescent="0.25">
      <c r="A42" t="s">
        <v>12</v>
      </c>
      <c r="B42">
        <v>1</v>
      </c>
      <c r="D42">
        <v>6</v>
      </c>
      <c r="E42">
        <f t="shared" si="0"/>
        <v>6</v>
      </c>
      <c r="F42">
        <v>19.25</v>
      </c>
      <c r="G42" s="1">
        <f t="shared" si="1"/>
        <v>115.5</v>
      </c>
    </row>
    <row r="43" spans="1:7" x14ac:dyDescent="0.25">
      <c r="A43" t="s">
        <v>13</v>
      </c>
      <c r="B43">
        <v>5</v>
      </c>
      <c r="D43">
        <v>6</v>
      </c>
      <c r="E43">
        <f t="shared" si="0"/>
        <v>30</v>
      </c>
      <c r="F43">
        <v>19.25</v>
      </c>
      <c r="G43" s="1">
        <f t="shared" si="1"/>
        <v>577.5</v>
      </c>
    </row>
    <row r="44" spans="1:7" x14ac:dyDescent="0.25">
      <c r="A44" t="s">
        <v>14</v>
      </c>
      <c r="B44">
        <v>44</v>
      </c>
      <c r="D44">
        <v>22</v>
      </c>
      <c r="E44">
        <f t="shared" si="0"/>
        <v>968</v>
      </c>
      <c r="F44">
        <v>19.25</v>
      </c>
      <c r="G44" s="1">
        <f t="shared" si="1"/>
        <v>18634</v>
      </c>
    </row>
    <row r="45" spans="1:7" x14ac:dyDescent="0.25">
      <c r="A45" t="s">
        <v>50</v>
      </c>
      <c r="B45">
        <v>1</v>
      </c>
      <c r="D45">
        <v>6</v>
      </c>
      <c r="E45">
        <f t="shared" si="0"/>
        <v>6</v>
      </c>
      <c r="F45">
        <v>19.25</v>
      </c>
      <c r="G45" s="1">
        <f t="shared" si="1"/>
        <v>115.5</v>
      </c>
    </row>
    <row r="46" spans="1:7" x14ac:dyDescent="0.25">
      <c r="A46" t="s">
        <v>15</v>
      </c>
      <c r="B46">
        <v>1</v>
      </c>
      <c r="D46">
        <v>14</v>
      </c>
      <c r="E46">
        <f t="shared" si="0"/>
        <v>14</v>
      </c>
      <c r="F46">
        <v>19.25</v>
      </c>
      <c r="G46" s="1">
        <f t="shared" si="1"/>
        <v>269.5</v>
      </c>
    </row>
    <row r="47" spans="1:7" x14ac:dyDescent="0.25">
      <c r="A47" t="s">
        <v>108</v>
      </c>
      <c r="B47">
        <v>2</v>
      </c>
      <c r="D47">
        <v>6</v>
      </c>
      <c r="E47">
        <f t="shared" si="0"/>
        <v>12</v>
      </c>
      <c r="F47">
        <v>19.25</v>
      </c>
      <c r="G47" s="1">
        <f t="shared" si="1"/>
        <v>231</v>
      </c>
    </row>
    <row r="48" spans="1:7" x14ac:dyDescent="0.25">
      <c r="A48" t="s">
        <v>16</v>
      </c>
      <c r="B48">
        <v>7</v>
      </c>
      <c r="D48">
        <v>5</v>
      </c>
      <c r="E48">
        <f t="shared" si="0"/>
        <v>35</v>
      </c>
      <c r="F48">
        <v>19.25</v>
      </c>
      <c r="G48" s="1">
        <f t="shared" si="1"/>
        <v>673.75</v>
      </c>
    </row>
    <row r="49" spans="1:7" x14ac:dyDescent="0.25">
      <c r="A49" t="s">
        <v>67</v>
      </c>
      <c r="B49">
        <v>9</v>
      </c>
      <c r="D49">
        <v>5</v>
      </c>
      <c r="E49">
        <f t="shared" si="0"/>
        <v>45</v>
      </c>
      <c r="F49">
        <v>19.25</v>
      </c>
      <c r="G49" s="1">
        <f t="shared" si="1"/>
        <v>866.25</v>
      </c>
    </row>
    <row r="50" spans="1:7" x14ac:dyDescent="0.25">
      <c r="A50" t="s">
        <v>68</v>
      </c>
      <c r="B50">
        <v>4</v>
      </c>
      <c r="D50">
        <v>5</v>
      </c>
      <c r="E50">
        <f t="shared" si="0"/>
        <v>20</v>
      </c>
      <c r="F50">
        <v>19.25</v>
      </c>
      <c r="G50" s="1">
        <f t="shared" si="1"/>
        <v>385</v>
      </c>
    </row>
    <row r="51" spans="1:7" x14ac:dyDescent="0.25">
      <c r="A51" t="s">
        <v>52</v>
      </c>
      <c r="B51">
        <v>5</v>
      </c>
      <c r="D51">
        <v>4</v>
      </c>
      <c r="E51">
        <f t="shared" si="0"/>
        <v>20</v>
      </c>
      <c r="F51">
        <v>19.25</v>
      </c>
      <c r="G51" s="1">
        <f t="shared" si="1"/>
        <v>385</v>
      </c>
    </row>
    <row r="52" spans="1:7" x14ac:dyDescent="0.25">
      <c r="A52" t="s">
        <v>75</v>
      </c>
      <c r="B52">
        <v>2</v>
      </c>
      <c r="D52">
        <v>4</v>
      </c>
      <c r="E52">
        <f t="shared" si="0"/>
        <v>8</v>
      </c>
      <c r="F52">
        <v>19.25</v>
      </c>
      <c r="G52" s="1">
        <f t="shared" si="1"/>
        <v>154</v>
      </c>
    </row>
    <row r="53" spans="1:7" x14ac:dyDescent="0.25">
      <c r="A53" t="s">
        <v>74</v>
      </c>
      <c r="B53">
        <v>2</v>
      </c>
      <c r="D53">
        <v>4</v>
      </c>
      <c r="E53">
        <f t="shared" si="0"/>
        <v>8</v>
      </c>
      <c r="F53">
        <v>19.25</v>
      </c>
      <c r="G53" s="1">
        <f t="shared" si="1"/>
        <v>154</v>
      </c>
    </row>
    <row r="54" spans="1:7" x14ac:dyDescent="0.25">
      <c r="A54" t="s">
        <v>53</v>
      </c>
      <c r="B54">
        <v>2</v>
      </c>
      <c r="D54">
        <v>4</v>
      </c>
      <c r="E54">
        <f t="shared" si="0"/>
        <v>8</v>
      </c>
      <c r="F54">
        <v>19.25</v>
      </c>
      <c r="G54" s="1">
        <f t="shared" si="1"/>
        <v>154</v>
      </c>
    </row>
    <row r="55" spans="1:7" x14ac:dyDescent="0.25">
      <c r="A55" t="s">
        <v>76</v>
      </c>
      <c r="B55">
        <v>12</v>
      </c>
      <c r="D55">
        <v>5</v>
      </c>
      <c r="E55">
        <f t="shared" si="0"/>
        <v>60</v>
      </c>
      <c r="F55">
        <v>19.25</v>
      </c>
      <c r="G55" s="1">
        <f t="shared" si="1"/>
        <v>1155</v>
      </c>
    </row>
    <row r="56" spans="1:7" x14ac:dyDescent="0.25">
      <c r="A56" t="s">
        <v>18</v>
      </c>
      <c r="B56">
        <v>5</v>
      </c>
      <c r="D56">
        <v>5</v>
      </c>
      <c r="E56">
        <f t="shared" si="0"/>
        <v>25</v>
      </c>
      <c r="F56">
        <v>19.25</v>
      </c>
      <c r="G56" s="1">
        <f t="shared" si="1"/>
        <v>481.25</v>
      </c>
    </row>
    <row r="57" spans="1:7" x14ac:dyDescent="0.25">
      <c r="A57" t="s">
        <v>54</v>
      </c>
      <c r="B57">
        <v>2</v>
      </c>
      <c r="D57">
        <v>10</v>
      </c>
      <c r="E57">
        <f t="shared" ref="E57:E75" si="2">B57*D57</f>
        <v>20</v>
      </c>
      <c r="F57">
        <v>19.25</v>
      </c>
      <c r="G57" s="1">
        <f t="shared" si="1"/>
        <v>385</v>
      </c>
    </row>
    <row r="58" spans="1:7" x14ac:dyDescent="0.25">
      <c r="A58" t="s">
        <v>55</v>
      </c>
      <c r="B58">
        <v>2</v>
      </c>
      <c r="D58">
        <v>10</v>
      </c>
      <c r="E58">
        <f t="shared" si="2"/>
        <v>20</v>
      </c>
      <c r="F58">
        <v>19.25</v>
      </c>
      <c r="G58" s="1">
        <f t="shared" si="1"/>
        <v>385</v>
      </c>
    </row>
    <row r="59" spans="1:7" x14ac:dyDescent="0.25">
      <c r="A59" t="s">
        <v>56</v>
      </c>
      <c r="B59">
        <v>3</v>
      </c>
      <c r="D59">
        <v>10</v>
      </c>
      <c r="E59">
        <f t="shared" si="2"/>
        <v>30</v>
      </c>
      <c r="F59">
        <v>19.25</v>
      </c>
      <c r="G59" s="1">
        <f t="shared" si="1"/>
        <v>577.5</v>
      </c>
    </row>
    <row r="60" spans="1:7" x14ac:dyDescent="0.25">
      <c r="A60" t="s">
        <v>106</v>
      </c>
      <c r="B60">
        <v>1</v>
      </c>
      <c r="D60">
        <v>20</v>
      </c>
      <c r="E60">
        <f t="shared" si="2"/>
        <v>20</v>
      </c>
      <c r="F60">
        <v>19.25</v>
      </c>
      <c r="G60" s="1">
        <f t="shared" si="1"/>
        <v>385</v>
      </c>
    </row>
    <row r="61" spans="1:7" x14ac:dyDescent="0.25">
      <c r="A61" t="s">
        <v>105</v>
      </c>
      <c r="B61">
        <v>1</v>
      </c>
      <c r="D61">
        <v>10</v>
      </c>
      <c r="E61">
        <f t="shared" si="2"/>
        <v>10</v>
      </c>
      <c r="F61">
        <v>19.25</v>
      </c>
      <c r="G61" s="1">
        <f t="shared" si="1"/>
        <v>192.5</v>
      </c>
    </row>
    <row r="62" spans="1:7" x14ac:dyDescent="0.25">
      <c r="A62" t="s">
        <v>79</v>
      </c>
      <c r="B62">
        <v>2</v>
      </c>
      <c r="D62">
        <v>10</v>
      </c>
      <c r="E62">
        <f t="shared" si="2"/>
        <v>20</v>
      </c>
      <c r="F62">
        <v>19.25</v>
      </c>
      <c r="G62" s="1">
        <f t="shared" si="1"/>
        <v>385</v>
      </c>
    </row>
    <row r="63" spans="1:7" x14ac:dyDescent="0.25">
      <c r="A63" t="s">
        <v>57</v>
      </c>
      <c r="B63">
        <v>3</v>
      </c>
      <c r="D63">
        <v>5</v>
      </c>
      <c r="E63">
        <f t="shared" si="2"/>
        <v>15</v>
      </c>
      <c r="F63">
        <v>19.25</v>
      </c>
      <c r="G63" s="1">
        <f t="shared" si="1"/>
        <v>288.75</v>
      </c>
    </row>
    <row r="64" spans="1:7" x14ac:dyDescent="0.25">
      <c r="A64" t="s">
        <v>58</v>
      </c>
      <c r="B64">
        <v>2</v>
      </c>
      <c r="D64">
        <v>10</v>
      </c>
      <c r="E64">
        <f t="shared" si="2"/>
        <v>20</v>
      </c>
      <c r="F64">
        <v>19.25</v>
      </c>
      <c r="G64" s="1">
        <f t="shared" si="1"/>
        <v>385</v>
      </c>
    </row>
    <row r="65" spans="1:7" x14ac:dyDescent="0.25">
      <c r="A65" t="s">
        <v>59</v>
      </c>
      <c r="B65">
        <v>1</v>
      </c>
      <c r="D65">
        <v>6</v>
      </c>
      <c r="E65">
        <f t="shared" si="2"/>
        <v>6</v>
      </c>
      <c r="F65">
        <v>19.25</v>
      </c>
      <c r="G65" s="1">
        <f t="shared" si="1"/>
        <v>115.5</v>
      </c>
    </row>
    <row r="66" spans="1:7" x14ac:dyDescent="0.25">
      <c r="A66" t="s">
        <v>60</v>
      </c>
      <c r="B66">
        <v>1</v>
      </c>
      <c r="D66">
        <v>10</v>
      </c>
      <c r="E66">
        <f t="shared" si="2"/>
        <v>10</v>
      </c>
      <c r="F66">
        <v>19.25</v>
      </c>
      <c r="G66" s="1">
        <f t="shared" si="1"/>
        <v>192.5</v>
      </c>
    </row>
    <row r="67" spans="1:7" x14ac:dyDescent="0.25">
      <c r="A67" t="s">
        <v>61</v>
      </c>
      <c r="B67">
        <v>1</v>
      </c>
      <c r="D67">
        <v>10</v>
      </c>
      <c r="E67">
        <f t="shared" si="2"/>
        <v>10</v>
      </c>
      <c r="F67">
        <v>19.25</v>
      </c>
      <c r="G67" s="1">
        <f t="shared" si="1"/>
        <v>192.5</v>
      </c>
    </row>
    <row r="68" spans="1:7" x14ac:dyDescent="0.25">
      <c r="A68" t="s">
        <v>62</v>
      </c>
      <c r="B68">
        <v>2</v>
      </c>
      <c r="D68">
        <v>10</v>
      </c>
      <c r="E68">
        <f t="shared" si="2"/>
        <v>20</v>
      </c>
      <c r="F68">
        <v>19.25</v>
      </c>
      <c r="G68" s="1">
        <f t="shared" si="1"/>
        <v>385</v>
      </c>
    </row>
    <row r="69" spans="1:7" x14ac:dyDescent="0.25">
      <c r="A69" t="s">
        <v>63</v>
      </c>
      <c r="B69">
        <v>2</v>
      </c>
      <c r="D69">
        <v>10</v>
      </c>
      <c r="E69">
        <f t="shared" si="2"/>
        <v>20</v>
      </c>
      <c r="F69">
        <v>19.25</v>
      </c>
      <c r="G69" s="1">
        <f t="shared" si="1"/>
        <v>385</v>
      </c>
    </row>
    <row r="70" spans="1:7" x14ac:dyDescent="0.25">
      <c r="A70" t="s">
        <v>64</v>
      </c>
      <c r="B70">
        <v>1</v>
      </c>
      <c r="D70">
        <v>6</v>
      </c>
      <c r="E70">
        <f t="shared" si="2"/>
        <v>6</v>
      </c>
      <c r="F70">
        <v>19.25</v>
      </c>
      <c r="G70" s="1">
        <f t="shared" si="1"/>
        <v>115.5</v>
      </c>
    </row>
    <row r="71" spans="1:7" x14ac:dyDescent="0.25">
      <c r="A71" t="s">
        <v>77</v>
      </c>
      <c r="B71">
        <v>2</v>
      </c>
      <c r="D71">
        <v>10</v>
      </c>
      <c r="E71">
        <f t="shared" si="2"/>
        <v>20</v>
      </c>
      <c r="F71">
        <v>19.25</v>
      </c>
      <c r="G71" s="1">
        <f t="shared" si="1"/>
        <v>385</v>
      </c>
    </row>
    <row r="72" spans="1:7" x14ac:dyDescent="0.25">
      <c r="A72" t="s">
        <v>78</v>
      </c>
      <c r="B72">
        <v>4</v>
      </c>
      <c r="D72">
        <v>10</v>
      </c>
      <c r="E72">
        <f t="shared" si="2"/>
        <v>40</v>
      </c>
      <c r="F72">
        <v>19.25</v>
      </c>
      <c r="G72" s="1">
        <f t="shared" si="1"/>
        <v>770</v>
      </c>
    </row>
    <row r="73" spans="1:7" x14ac:dyDescent="0.25">
      <c r="A73" t="s">
        <v>51</v>
      </c>
      <c r="B73">
        <v>4</v>
      </c>
      <c r="D73">
        <v>20</v>
      </c>
      <c r="E73">
        <f t="shared" si="2"/>
        <v>80</v>
      </c>
      <c r="F73">
        <v>19.25</v>
      </c>
      <c r="G73" s="1">
        <f>F73*E73</f>
        <v>1540</v>
      </c>
    </row>
    <row r="74" spans="1:7" x14ac:dyDescent="0.25">
      <c r="A74" t="s">
        <v>80</v>
      </c>
      <c r="B74">
        <v>2</v>
      </c>
      <c r="D74">
        <v>10</v>
      </c>
      <c r="E74">
        <f t="shared" si="2"/>
        <v>20</v>
      </c>
      <c r="F74">
        <v>19.25</v>
      </c>
      <c r="G74" s="1">
        <f>F74*E74</f>
        <v>385</v>
      </c>
    </row>
    <row r="75" spans="1:7" x14ac:dyDescent="0.25">
      <c r="A75" t="s">
        <v>65</v>
      </c>
      <c r="B75">
        <v>1</v>
      </c>
      <c r="D75">
        <v>10</v>
      </c>
      <c r="E75">
        <f t="shared" si="2"/>
        <v>10</v>
      </c>
      <c r="F75">
        <v>19.25</v>
      </c>
      <c r="G75" s="1">
        <f>F75*E75</f>
        <v>192.5</v>
      </c>
    </row>
    <row r="76" spans="1:7" x14ac:dyDescent="0.25">
      <c r="A76" t="s">
        <v>2</v>
      </c>
      <c r="G76" s="4">
        <f>SUM(G30:G75)</f>
        <v>44775.5</v>
      </c>
    </row>
    <row r="77" spans="1:7" x14ac:dyDescent="0.25">
      <c r="G77" s="1"/>
    </row>
    <row r="78" spans="1:7" x14ac:dyDescent="0.25">
      <c r="G78" s="1"/>
    </row>
    <row r="79" spans="1:7" x14ac:dyDescent="0.25">
      <c r="D79" t="s">
        <v>19</v>
      </c>
      <c r="G79" s="1"/>
    </row>
    <row r="80" spans="1:7" x14ac:dyDescent="0.25">
      <c r="A80" t="s">
        <v>90</v>
      </c>
      <c r="B80" t="s">
        <v>7</v>
      </c>
      <c r="C80" t="s">
        <v>91</v>
      </c>
      <c r="D80" t="s">
        <v>92</v>
      </c>
      <c r="E80" t="s">
        <v>9</v>
      </c>
      <c r="F80" t="s">
        <v>10</v>
      </c>
      <c r="G80" s="1" t="s">
        <v>2</v>
      </c>
    </row>
    <row r="81" spans="1:9" ht="14.45" customHeight="1" x14ac:dyDescent="0.25">
      <c r="A81" t="s">
        <v>81</v>
      </c>
      <c r="B81">
        <v>1</v>
      </c>
      <c r="C81">
        <v>30</v>
      </c>
      <c r="D81">
        <v>15</v>
      </c>
      <c r="E81">
        <f t="shared" ref="E81:E88" si="3">D81*B81</f>
        <v>15</v>
      </c>
      <c r="F81">
        <v>38.5</v>
      </c>
      <c r="G81" s="1">
        <f>E81*F81</f>
        <v>577.5</v>
      </c>
    </row>
    <row r="82" spans="1:9" ht="15" customHeight="1" x14ac:dyDescent="0.25">
      <c r="A82" t="s">
        <v>82</v>
      </c>
      <c r="B82">
        <v>1</v>
      </c>
      <c r="C82">
        <v>15</v>
      </c>
      <c r="D82">
        <v>10</v>
      </c>
      <c r="E82">
        <f t="shared" si="3"/>
        <v>10</v>
      </c>
      <c r="F82">
        <v>38.5</v>
      </c>
      <c r="G82" s="1">
        <f t="shared" ref="G82:G88" si="4">E82*F82</f>
        <v>385</v>
      </c>
    </row>
    <row r="83" spans="1:9" ht="14.45" customHeight="1" x14ac:dyDescent="0.25">
      <c r="A83" t="s">
        <v>83</v>
      </c>
      <c r="B83">
        <v>2</v>
      </c>
      <c r="C83">
        <v>20</v>
      </c>
      <c r="D83">
        <v>16</v>
      </c>
      <c r="E83">
        <f t="shared" si="3"/>
        <v>32</v>
      </c>
      <c r="F83">
        <v>38.5</v>
      </c>
      <c r="G83" s="1">
        <f t="shared" si="4"/>
        <v>1232</v>
      </c>
    </row>
    <row r="84" spans="1:9" x14ac:dyDescent="0.25">
      <c r="A84" t="s">
        <v>84</v>
      </c>
      <c r="B84">
        <v>2</v>
      </c>
      <c r="C84">
        <v>90</v>
      </c>
      <c r="D84">
        <v>20</v>
      </c>
      <c r="E84">
        <f t="shared" si="3"/>
        <v>40</v>
      </c>
      <c r="F84">
        <v>38.5</v>
      </c>
      <c r="G84" s="1">
        <f t="shared" si="4"/>
        <v>1540</v>
      </c>
    </row>
    <row r="85" spans="1:9" x14ac:dyDescent="0.25">
      <c r="A85" t="s">
        <v>85</v>
      </c>
      <c r="B85">
        <v>2</v>
      </c>
      <c r="C85">
        <v>40</v>
      </c>
      <c r="D85">
        <v>20</v>
      </c>
      <c r="E85">
        <f t="shared" si="3"/>
        <v>40</v>
      </c>
      <c r="F85">
        <v>38.5</v>
      </c>
      <c r="G85" s="1">
        <f t="shared" si="4"/>
        <v>1540</v>
      </c>
    </row>
    <row r="86" spans="1:9" x14ac:dyDescent="0.25">
      <c r="A86" t="s">
        <v>86</v>
      </c>
      <c r="B86">
        <v>2</v>
      </c>
      <c r="C86">
        <v>40</v>
      </c>
      <c r="D86">
        <v>20</v>
      </c>
      <c r="E86">
        <f t="shared" si="3"/>
        <v>40</v>
      </c>
      <c r="F86">
        <v>38.5</v>
      </c>
      <c r="G86" s="1">
        <f t="shared" si="4"/>
        <v>1540</v>
      </c>
    </row>
    <row r="87" spans="1:9" x14ac:dyDescent="0.25">
      <c r="A87" t="s">
        <v>87</v>
      </c>
      <c r="B87">
        <v>10</v>
      </c>
      <c r="C87">
        <v>10</v>
      </c>
      <c r="D87">
        <v>5</v>
      </c>
      <c r="E87">
        <f t="shared" si="3"/>
        <v>50</v>
      </c>
      <c r="F87">
        <v>19.25</v>
      </c>
      <c r="G87" s="1">
        <f t="shared" si="4"/>
        <v>962.5</v>
      </c>
    </row>
    <row r="88" spans="1:9" x14ac:dyDescent="0.25">
      <c r="A88" t="s">
        <v>88</v>
      </c>
      <c r="B88">
        <v>1</v>
      </c>
      <c r="C88">
        <v>16</v>
      </c>
      <c r="D88">
        <v>10</v>
      </c>
      <c r="E88">
        <f t="shared" si="3"/>
        <v>10</v>
      </c>
      <c r="F88">
        <v>38.5</v>
      </c>
      <c r="G88" s="1">
        <f t="shared" si="4"/>
        <v>385</v>
      </c>
    </row>
    <row r="89" spans="1:9" x14ac:dyDescent="0.25">
      <c r="D89">
        <f>SUM(D81:D88)</f>
        <v>116</v>
      </c>
      <c r="E89">
        <f>SUM(E81:E88)</f>
        <v>237</v>
      </c>
      <c r="G89" s="4">
        <f>SUM(G81:G88)</f>
        <v>8162</v>
      </c>
    </row>
    <row r="90" spans="1:9" x14ac:dyDescent="0.25">
      <c r="A90" t="s">
        <v>89</v>
      </c>
      <c r="G90" s="11">
        <f>G76+G89</f>
        <v>52937.5</v>
      </c>
      <c r="H90" s="21">
        <f>D17-G90</f>
        <v>19.36200000000099</v>
      </c>
      <c r="I90" s="1"/>
    </row>
    <row r="91" spans="1:9" x14ac:dyDescent="0.25">
      <c r="G91" s="12"/>
      <c r="H91" s="2"/>
      <c r="I91" s="1"/>
    </row>
    <row r="92" spans="1:9" x14ac:dyDescent="0.25">
      <c r="G92" s="12"/>
      <c r="H92" s="2"/>
      <c r="I92" s="1"/>
    </row>
    <row r="93" spans="1:9" x14ac:dyDescent="0.25">
      <c r="A93" s="10" t="s">
        <v>101</v>
      </c>
      <c r="D93" s="20">
        <v>4768.59</v>
      </c>
      <c r="G93" s="12"/>
      <c r="H93" s="2"/>
      <c r="I93" s="1"/>
    </row>
    <row r="94" spans="1:9" x14ac:dyDescent="0.25">
      <c r="A94" t="s">
        <v>69</v>
      </c>
      <c r="B94">
        <v>2</v>
      </c>
      <c r="C94">
        <v>817.14</v>
      </c>
      <c r="D94">
        <f>B94*C94</f>
        <v>1634.28</v>
      </c>
      <c r="G94" s="12"/>
      <c r="H94" s="2"/>
      <c r="I94" s="1"/>
    </row>
    <row r="95" spans="1:9" x14ac:dyDescent="0.25">
      <c r="A95" t="s">
        <v>70</v>
      </c>
      <c r="B95">
        <v>1</v>
      </c>
      <c r="C95">
        <v>600</v>
      </c>
      <c r="D95">
        <v>600</v>
      </c>
      <c r="G95" s="12"/>
      <c r="H95" s="2"/>
      <c r="I95" s="1"/>
    </row>
    <row r="96" spans="1:9" x14ac:dyDescent="0.25">
      <c r="A96" t="s">
        <v>71</v>
      </c>
      <c r="B96">
        <v>1</v>
      </c>
      <c r="C96">
        <v>500</v>
      </c>
      <c r="D96">
        <f t="shared" ref="D96:D98" si="5">B96*C96</f>
        <v>500</v>
      </c>
      <c r="G96" s="12"/>
      <c r="H96" s="2"/>
      <c r="I96" s="1"/>
    </row>
    <row r="97" spans="1:9" x14ac:dyDescent="0.25">
      <c r="A97" t="s">
        <v>72</v>
      </c>
      <c r="B97">
        <v>1</v>
      </c>
      <c r="C97">
        <v>400</v>
      </c>
      <c r="D97">
        <v>400</v>
      </c>
      <c r="G97" s="12"/>
      <c r="H97" s="2"/>
      <c r="I97" s="1"/>
    </row>
    <row r="98" spans="1:9" x14ac:dyDescent="0.25">
      <c r="A98" t="s">
        <v>73</v>
      </c>
      <c r="B98">
        <v>2</v>
      </c>
      <c r="C98">
        <v>817.14</v>
      </c>
      <c r="D98">
        <f t="shared" si="5"/>
        <v>1634.28</v>
      </c>
      <c r="G98" s="12"/>
      <c r="H98" s="2"/>
      <c r="I98" s="1"/>
    </row>
    <row r="99" spans="1:9" x14ac:dyDescent="0.25">
      <c r="D99" s="20">
        <v>4768.59</v>
      </c>
      <c r="G99" s="12"/>
      <c r="H99" s="2"/>
      <c r="I99" s="1"/>
    </row>
    <row r="100" spans="1:9" x14ac:dyDescent="0.25">
      <c r="G100" s="12"/>
      <c r="H100" s="2"/>
      <c r="I100" s="1"/>
    </row>
    <row r="101" spans="1:9" x14ac:dyDescent="0.25">
      <c r="G101" s="1"/>
    </row>
    <row r="104" spans="1:9" x14ac:dyDescent="0.25">
      <c r="E104" s="3" t="s">
        <v>10</v>
      </c>
      <c r="F104" s="3" t="s">
        <v>2</v>
      </c>
    </row>
    <row r="105" spans="1:9" x14ac:dyDescent="0.25">
      <c r="A105" s="10" t="s">
        <v>20</v>
      </c>
      <c r="F105" s="1"/>
      <c r="G105" s="1"/>
    </row>
    <row r="106" spans="1:9" x14ac:dyDescent="0.25">
      <c r="A106" t="s">
        <v>27</v>
      </c>
      <c r="B106">
        <v>7</v>
      </c>
      <c r="C106">
        <v>17</v>
      </c>
      <c r="D106">
        <f>B106*C106</f>
        <v>119</v>
      </c>
      <c r="E106">
        <v>15.95</v>
      </c>
      <c r="F106" s="1">
        <f>D106*E106</f>
        <v>1898.05</v>
      </c>
      <c r="G106" s="1"/>
    </row>
    <row r="107" spans="1:9" x14ac:dyDescent="0.25">
      <c r="A107" t="s">
        <v>53</v>
      </c>
      <c r="B107">
        <v>1</v>
      </c>
      <c r="C107">
        <v>4</v>
      </c>
      <c r="D107">
        <f t="shared" ref="D107:D108" si="6">B107*C107</f>
        <v>4</v>
      </c>
      <c r="E107">
        <v>15.95</v>
      </c>
      <c r="F107" s="1">
        <f t="shared" ref="F107:F108" si="7">D107*E107</f>
        <v>63.8</v>
      </c>
      <c r="G107" s="1"/>
    </row>
    <row r="108" spans="1:9" x14ac:dyDescent="0.25">
      <c r="A108" t="s">
        <v>21</v>
      </c>
      <c r="B108">
        <v>7</v>
      </c>
      <c r="C108">
        <v>18</v>
      </c>
      <c r="D108">
        <f t="shared" si="6"/>
        <v>126</v>
      </c>
      <c r="E108">
        <v>15.95</v>
      </c>
      <c r="F108" s="1">
        <f t="shared" si="7"/>
        <v>2009.6999999999998</v>
      </c>
      <c r="G108" s="1"/>
    </row>
    <row r="109" spans="1:9" x14ac:dyDescent="0.25">
      <c r="E109" t="s">
        <v>2</v>
      </c>
      <c r="F109" s="4">
        <f>F106+F108+F107</f>
        <v>3971.55</v>
      </c>
      <c r="G109" s="1"/>
    </row>
    <row r="110" spans="1:9" x14ac:dyDescent="0.25">
      <c r="F110" s="23"/>
      <c r="G110" s="1"/>
    </row>
    <row r="111" spans="1:9" x14ac:dyDescent="0.25">
      <c r="F111" s="12"/>
      <c r="G111" s="1"/>
    </row>
    <row r="112" spans="1:9" x14ac:dyDescent="0.25">
      <c r="A112" s="13" t="s">
        <v>22</v>
      </c>
      <c r="B112" s="5" t="s">
        <v>102</v>
      </c>
      <c r="C112" s="3" t="s">
        <v>93</v>
      </c>
      <c r="D112" s="3" t="s">
        <v>95</v>
      </c>
      <c r="E112" s="5" t="s">
        <v>10</v>
      </c>
      <c r="F112" s="5" t="s">
        <v>2</v>
      </c>
    </row>
    <row r="113" spans="1:9" x14ac:dyDescent="0.25">
      <c r="F113" s="1"/>
    </row>
    <row r="114" spans="1:9" x14ac:dyDescent="0.25">
      <c r="A114" t="s">
        <v>21</v>
      </c>
      <c r="B114">
        <v>22</v>
      </c>
      <c r="C114">
        <v>15</v>
      </c>
      <c r="D114">
        <f>B114*C114</f>
        <v>330</v>
      </c>
      <c r="E114">
        <v>13.75</v>
      </c>
      <c r="F114" s="1">
        <f t="shared" ref="F114:F120" si="8">D114*E114</f>
        <v>4537.5</v>
      </c>
      <c r="G114" s="1"/>
    </row>
    <row r="115" spans="1:9" x14ac:dyDescent="0.25">
      <c r="A115" t="s">
        <v>23</v>
      </c>
      <c r="B115">
        <v>2</v>
      </c>
      <c r="C115">
        <v>5</v>
      </c>
      <c r="D115">
        <f>B115*C115</f>
        <v>10</v>
      </c>
      <c r="E115">
        <v>13.75</v>
      </c>
      <c r="F115" s="1">
        <f t="shared" si="8"/>
        <v>137.5</v>
      </c>
      <c r="G115" s="1"/>
    </row>
    <row r="116" spans="1:9" x14ac:dyDescent="0.25">
      <c r="A116" t="s">
        <v>100</v>
      </c>
      <c r="B116">
        <v>22</v>
      </c>
      <c r="C116">
        <v>5</v>
      </c>
      <c r="D116">
        <f>B116*C116</f>
        <v>110</v>
      </c>
      <c r="E116">
        <v>13.75</v>
      </c>
      <c r="F116" s="1">
        <f t="shared" si="8"/>
        <v>1512.5</v>
      </c>
      <c r="G116" s="1"/>
    </row>
    <row r="117" spans="1:9" x14ac:dyDescent="0.25">
      <c r="A117" t="s">
        <v>27</v>
      </c>
      <c r="B117">
        <v>22</v>
      </c>
      <c r="C117">
        <v>9</v>
      </c>
      <c r="D117">
        <f t="shared" ref="D117:D122" si="9">B117*C117</f>
        <v>198</v>
      </c>
      <c r="E117">
        <v>13.75</v>
      </c>
      <c r="F117" s="1">
        <f t="shared" si="8"/>
        <v>2722.5</v>
      </c>
      <c r="G117" s="1"/>
    </row>
    <row r="118" spans="1:9" x14ac:dyDescent="0.25">
      <c r="A118" t="s">
        <v>109</v>
      </c>
      <c r="B118">
        <v>2</v>
      </c>
      <c r="C118">
        <v>14</v>
      </c>
      <c r="D118">
        <f t="shared" si="9"/>
        <v>28</v>
      </c>
      <c r="E118">
        <v>13.75</v>
      </c>
      <c r="F118" s="1">
        <f t="shared" si="8"/>
        <v>385</v>
      </c>
      <c r="G118" s="1"/>
    </row>
    <row r="119" spans="1:9" x14ac:dyDescent="0.25">
      <c r="A119" t="s">
        <v>24</v>
      </c>
      <c r="B119">
        <v>16</v>
      </c>
      <c r="C119">
        <v>23</v>
      </c>
      <c r="D119">
        <f t="shared" si="9"/>
        <v>368</v>
      </c>
      <c r="E119">
        <v>13.75</v>
      </c>
      <c r="F119" s="1">
        <f t="shared" si="8"/>
        <v>5060</v>
      </c>
      <c r="G119" s="1"/>
    </row>
    <row r="120" spans="1:9" x14ac:dyDescent="0.25">
      <c r="A120" t="s">
        <v>25</v>
      </c>
      <c r="B120">
        <v>3</v>
      </c>
      <c r="C120">
        <v>15</v>
      </c>
      <c r="D120">
        <f t="shared" si="9"/>
        <v>45</v>
      </c>
      <c r="E120">
        <v>13.75</v>
      </c>
      <c r="F120" s="1">
        <f t="shared" si="8"/>
        <v>618.75</v>
      </c>
      <c r="G120" s="1"/>
    </row>
    <row r="121" spans="1:9" x14ac:dyDescent="0.25">
      <c r="A121" t="s">
        <v>98</v>
      </c>
      <c r="B121">
        <v>2</v>
      </c>
      <c r="C121">
        <v>6</v>
      </c>
      <c r="D121">
        <f t="shared" si="9"/>
        <v>12</v>
      </c>
      <c r="E121">
        <v>13.75</v>
      </c>
      <c r="F121" s="1">
        <f t="shared" ref="F121:F123" si="10">D121*E121</f>
        <v>165</v>
      </c>
      <c r="G121" s="1"/>
    </row>
    <row r="122" spans="1:9" x14ac:dyDescent="0.25">
      <c r="A122" t="s">
        <v>99</v>
      </c>
      <c r="B122">
        <v>15</v>
      </c>
      <c r="C122">
        <v>8</v>
      </c>
      <c r="D122">
        <f t="shared" si="9"/>
        <v>120</v>
      </c>
      <c r="E122">
        <v>13.75</v>
      </c>
      <c r="F122" s="1">
        <f t="shared" si="10"/>
        <v>1650</v>
      </c>
      <c r="G122" s="2"/>
      <c r="H122" s="1"/>
    </row>
    <row r="123" spans="1:9" x14ac:dyDescent="0.25">
      <c r="A123" t="s">
        <v>28</v>
      </c>
      <c r="B123">
        <v>7</v>
      </c>
      <c r="C123">
        <v>20</v>
      </c>
      <c r="D123">
        <v>140</v>
      </c>
      <c r="E123">
        <v>13.75</v>
      </c>
      <c r="F123" s="1">
        <f t="shared" si="10"/>
        <v>1925</v>
      </c>
    </row>
    <row r="124" spans="1:9" x14ac:dyDescent="0.25">
      <c r="A124" t="s">
        <v>29</v>
      </c>
      <c r="F124" s="4">
        <f>F114+F115+F116+F117+F119+F118+F120+F121+F122+F123+F109</f>
        <v>22685.3</v>
      </c>
      <c r="G124" s="2">
        <f>D18-F124</f>
        <v>10.498000000003231</v>
      </c>
    </row>
    <row r="125" spans="1:9" x14ac:dyDescent="0.25">
      <c r="G125" s="1"/>
      <c r="H125" s="1"/>
      <c r="I125" s="1"/>
    </row>
    <row r="128" spans="1:9" x14ac:dyDescent="0.25">
      <c r="E128" t="s">
        <v>10</v>
      </c>
      <c r="F128" t="s">
        <v>94</v>
      </c>
    </row>
    <row r="129" spans="1:8" x14ac:dyDescent="0.25">
      <c r="F129" s="2"/>
    </row>
    <row r="130" spans="1:8" x14ac:dyDescent="0.25">
      <c r="F130" s="2"/>
    </row>
    <row r="131" spans="1:8" x14ac:dyDescent="0.25">
      <c r="A131" t="s">
        <v>33</v>
      </c>
      <c r="B131" t="s">
        <v>32</v>
      </c>
      <c r="F131" s="2"/>
    </row>
    <row r="132" spans="1:8" x14ac:dyDescent="0.25">
      <c r="B132" s="8">
        <v>3850.2</v>
      </c>
      <c r="F132" s="2"/>
    </row>
    <row r="133" spans="1:8" x14ac:dyDescent="0.25">
      <c r="A133" t="s">
        <v>34</v>
      </c>
      <c r="F133" s="2"/>
    </row>
    <row r="134" spans="1:8" x14ac:dyDescent="0.25">
      <c r="C134" s="3" t="s">
        <v>93</v>
      </c>
      <c r="D134" t="s">
        <v>95</v>
      </c>
      <c r="F134" s="2"/>
    </row>
    <row r="135" spans="1:8" x14ac:dyDescent="0.25">
      <c r="A135" t="s">
        <v>36</v>
      </c>
      <c r="B135">
        <v>4</v>
      </c>
      <c r="C135">
        <v>18</v>
      </c>
      <c r="D135">
        <f>B135*C135</f>
        <v>72</v>
      </c>
      <c r="E135">
        <v>15.95</v>
      </c>
      <c r="F135" s="2">
        <f>D135*E135</f>
        <v>1148.3999999999999</v>
      </c>
    </row>
    <row r="136" spans="1:8" x14ac:dyDescent="0.25">
      <c r="A136" t="s">
        <v>37</v>
      </c>
      <c r="B136">
        <v>2</v>
      </c>
      <c r="C136">
        <v>18</v>
      </c>
      <c r="D136">
        <f>B136*C136</f>
        <v>36</v>
      </c>
      <c r="E136">
        <v>15.95</v>
      </c>
      <c r="F136" s="2">
        <f>D136*E136</f>
        <v>574.19999999999993</v>
      </c>
      <c r="G136" s="6"/>
      <c r="H136" s="19"/>
    </row>
    <row r="138" spans="1:8" x14ac:dyDescent="0.25">
      <c r="A138" t="s">
        <v>22</v>
      </c>
    </row>
    <row r="139" spans="1:8" x14ac:dyDescent="0.25">
      <c r="A139" t="s">
        <v>96</v>
      </c>
      <c r="B139">
        <v>2</v>
      </c>
      <c r="C139">
        <v>30</v>
      </c>
      <c r="D139">
        <f>B139*C139</f>
        <v>60</v>
      </c>
      <c r="E139">
        <v>13.75</v>
      </c>
      <c r="F139" s="2">
        <f>D139*E139</f>
        <v>825</v>
      </c>
    </row>
    <row r="140" spans="1:8" x14ac:dyDescent="0.25">
      <c r="A140" t="s">
        <v>26</v>
      </c>
      <c r="B140">
        <v>2</v>
      </c>
      <c r="C140">
        <v>11</v>
      </c>
      <c r="D140">
        <f>B140*C140</f>
        <v>22</v>
      </c>
      <c r="E140">
        <v>13.75</v>
      </c>
      <c r="F140" s="2">
        <f>D140*E140</f>
        <v>302.5</v>
      </c>
    </row>
    <row r="141" spans="1:8" x14ac:dyDescent="0.25">
      <c r="A141" t="s">
        <v>97</v>
      </c>
      <c r="B141">
        <v>18</v>
      </c>
      <c r="C141">
        <v>4</v>
      </c>
      <c r="D141">
        <f>B141*C141</f>
        <v>72</v>
      </c>
      <c r="E141">
        <v>13.75</v>
      </c>
      <c r="F141" s="2">
        <f>D141*E141</f>
        <v>990</v>
      </c>
    </row>
    <row r="142" spans="1:8" x14ac:dyDescent="0.25">
      <c r="A142" t="s">
        <v>2</v>
      </c>
      <c r="F142" s="22">
        <f>SUM(F135:F141)</f>
        <v>3840.1</v>
      </c>
    </row>
    <row r="145" spans="1:4" x14ac:dyDescent="0.25">
      <c r="A145" s="10" t="s">
        <v>30</v>
      </c>
    </row>
    <row r="146" spans="1:4" x14ac:dyDescent="0.25">
      <c r="B146" t="s">
        <v>7</v>
      </c>
      <c r="C146" s="1">
        <f>D17-G90</f>
        <v>19.36200000000099</v>
      </c>
    </row>
    <row r="147" spans="1:4" x14ac:dyDescent="0.25">
      <c r="B147" t="s">
        <v>107</v>
      </c>
      <c r="C147" s="1">
        <f>B132-F142</f>
        <v>10.099999999999909</v>
      </c>
    </row>
    <row r="148" spans="1:4" x14ac:dyDescent="0.25">
      <c r="B148" t="s">
        <v>31</v>
      </c>
      <c r="C148" s="19">
        <f>D18-F124</f>
        <v>10.498000000003231</v>
      </c>
    </row>
    <row r="149" spans="1:4" x14ac:dyDescent="0.25">
      <c r="B149" t="s">
        <v>2</v>
      </c>
      <c r="C149" s="1">
        <f>SUM(C146:C148)</f>
        <v>39.960000000004129</v>
      </c>
    </row>
    <row r="150" spans="1:4" x14ac:dyDescent="0.25">
      <c r="D150" s="2"/>
    </row>
    <row r="151" spans="1:4" x14ac:dyDescent="0.25">
      <c r="D151" s="2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Operatore</dc:creator>
  <cp:lastModifiedBy>Operatore</cp:lastModifiedBy>
  <dcterms:created xsi:type="dcterms:W3CDTF">2024-10-22T11:14:05Z</dcterms:created>
  <dcterms:modified xsi:type="dcterms:W3CDTF">2025-01-13T06:51:37Z</dcterms:modified>
</cp:coreProperties>
</file>