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<sst xmlns="http://schemas.openxmlformats.org/spreadsheetml/2006/main" uniqueCount="254">
  <si>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</si>
  <si>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</si>
  <si>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</si>
  <si>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</si>
  <si>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</si>
  <si>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</si>
  <si>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</si>
  <si>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</si>
  <si>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</si>
  <si>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</si>
  <si>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</si>
  <si>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</si>
  <si>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</si>
  <si>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</si>
  <si>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</si>
  <si>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</si>
  <si>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</si>
  <si>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</si>
  <si>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</si>
  <si>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</si>
  <si>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L. MANARA</t>
  </si>
  <si>
    <t>20153 MILANO (MI) - VIA LAMENNAIS 20 - C.F. 80148970157 C.M. MIIC8C7002</t>
  </si>
  <si>
    <t>2024</t>
  </si>
  <si>
    <t>1311 del 21/12/2023</t>
  </si>
  <si>
    <t>115 /11 del 25/10/2023</t>
  </si>
  <si>
    <t>2023/ES/013311 del 15/12/2023</t>
  </si>
  <si>
    <t>62 del 07/12/2023</t>
  </si>
  <si>
    <t>CN23008857 del 31/12/2023</t>
  </si>
  <si>
    <t>7/E / PA del 04/01/2024</t>
  </si>
  <si>
    <t>6/E / PA del 04/01/2024</t>
  </si>
  <si>
    <t>22/E / PA del 11/01/2024</t>
  </si>
  <si>
    <t>FPA 26/24 del 09/01/2024</t>
  </si>
  <si>
    <t>1024008700 del 12/01/2024</t>
  </si>
  <si>
    <t>129 I del 23/01/2024</t>
  </si>
  <si>
    <t>F240241 del 22/01/2024</t>
  </si>
  <si>
    <t>32/E / PA del 19/01/2024</t>
  </si>
  <si>
    <t>58 del 15/01/2024</t>
  </si>
  <si>
    <t>12/P del 17/01/2024</t>
  </si>
  <si>
    <t>2935 del 31/12/2023</t>
  </si>
  <si>
    <t>000000000188 del 11/01/2024</t>
  </si>
  <si>
    <t>18 del 15/01/2024</t>
  </si>
  <si>
    <t>FATTPA 1_24 del 30/01/2024</t>
  </si>
  <si>
    <t>20 del 19/01/2024</t>
  </si>
  <si>
    <t>2/PA del 24/01/2024</t>
  </si>
  <si>
    <t>1024040919 del 08/02/2024</t>
  </si>
  <si>
    <t>98 del 31/01/2024</t>
  </si>
  <si>
    <t>59/E del 05/02/2024</t>
  </si>
  <si>
    <t>3/PA del 30/01/2024</t>
  </si>
  <si>
    <t>10/PA del 24/01/2024</t>
  </si>
  <si>
    <t>388 del 06/02/2024</t>
  </si>
  <si>
    <t>182 del 09/02/2024</t>
  </si>
  <si>
    <t>206 del 31/01/2024</t>
  </si>
  <si>
    <t>4 del 14/02/2024</t>
  </si>
  <si>
    <t>162 del 16/02/2024</t>
  </si>
  <si>
    <t>106/E del 13/02/2024</t>
  </si>
  <si>
    <t>PA_168/2024 del 14/02/2024</t>
  </si>
  <si>
    <t>123 del 08/02/2024</t>
  </si>
  <si>
    <t>125 del 08/02/2024</t>
  </si>
  <si>
    <t>143 del 23/02/2024</t>
  </si>
  <si>
    <t>12/PA del 19/02/2024</t>
  </si>
  <si>
    <t>11/PA del 19/02/2024</t>
  </si>
  <si>
    <t>V2/511323 del 20/02/2024</t>
  </si>
  <si>
    <t>53/E / PA del 20/02/2024</t>
  </si>
  <si>
    <t>324 del 15/02/2024</t>
  </si>
  <si>
    <t>2024    33/E del 27/02/2024</t>
  </si>
  <si>
    <t>2040/240003707 del 28/02/2024</t>
  </si>
  <si>
    <t>20 del 29/02/2024</t>
  </si>
  <si>
    <t>1024063017 del 07/03/2024</t>
  </si>
  <si>
    <t>179 del 06/03/2024</t>
  </si>
  <si>
    <t>557 del 29/02/2024</t>
  </si>
  <si>
    <t>FPA 39/24 del 07/03/2024</t>
  </si>
  <si>
    <t>FATTPA 48_24 del 14/03/2024</t>
  </si>
  <si>
    <t>13PA / BIS del 29/02/2024</t>
  </si>
  <si>
    <t>262 del 19/03/2024</t>
  </si>
  <si>
    <t>67/P del 18/03/2024</t>
  </si>
  <si>
    <t>12PA del 29/02/2024</t>
  </si>
  <si>
    <t>14PA del 29/02/2024</t>
  </si>
  <si>
    <t>15PA del 29/02/2024</t>
  </si>
  <si>
    <t>261/P del 13/03/2024</t>
  </si>
  <si>
    <t>V3-4802 del 11/03/2024</t>
  </si>
  <si>
    <t>V3-4803 del 11/03/2024</t>
  </si>
  <si>
    <t>V3-4915 del 12/03/2024</t>
  </si>
  <si>
    <t>10PA del 29/02/2024</t>
  </si>
  <si>
    <t>11PA del 29/02/2024</t>
  </si>
  <si>
    <t>223/P del 07/03/2024</t>
  </si>
  <si>
    <t>240/P del 11/03/2024</t>
  </si>
  <si>
    <t>16PA del 29/02/2024</t>
  </si>
  <si>
    <t>5/2024PA del 12/03/2024</t>
  </si>
  <si>
    <t>4000298 del 06/03/2024</t>
  </si>
  <si>
    <t>256/PA del 13/03/2024</t>
  </si>
  <si>
    <t>2024    53/E del 20/03/2024</t>
  </si>
  <si>
    <t>23DD del 22/03/2024</t>
  </si>
  <si>
    <t>309/PI del 21/03/2024</t>
  </si>
  <si>
    <t>326/P del 22/03/2024</t>
  </si>
  <si>
    <t>FATTPA 10_24 del 26/03/2024</t>
  </si>
  <si>
    <t>355 del 04/04/2024</t>
  </si>
  <si>
    <t>CN24002464 del 31/03/2024</t>
  </si>
  <si>
    <t>CN24002463 del 31/03/2024</t>
  </si>
  <si>
    <t>33/PA del 27/03/2024</t>
  </si>
  <si>
    <t>28FAT del 18/04/2024</t>
  </si>
  <si>
    <t>7 del 20/03/2024</t>
  </si>
  <si>
    <t>292 del 04/04/2024</t>
  </si>
  <si>
    <t>126/E / PA del 04/04/2024</t>
  </si>
  <si>
    <t>FATTPA 11_24 del 04/04/2024</t>
  </si>
  <si>
    <t>37PA del 29/03/2024</t>
  </si>
  <si>
    <t>1024096272 del 09/04/2024</t>
  </si>
  <si>
    <t>903 del 31/03/2024</t>
  </si>
  <si>
    <t>22/2024 del 16/04/2024</t>
  </si>
  <si>
    <t>221/VEFE del 15/04/2024</t>
  </si>
  <si>
    <t>RIMS_2024_0001207 del 16/04/2024</t>
  </si>
  <si>
    <t>2349 del 12/04/2024</t>
  </si>
  <si>
    <t>V3-8218 del 24/04/2024</t>
  </si>
  <si>
    <t>46PA del 29/04/2024</t>
  </si>
  <si>
    <t>311 PAM del 22/04/2024</t>
  </si>
  <si>
    <t>8101004494 del 30/04/2024</t>
  </si>
  <si>
    <t>42/PA del 22/04/2024</t>
  </si>
  <si>
    <t>43/PA del 22/04/2024</t>
  </si>
  <si>
    <t>154/E / PA del 24/04/2024</t>
  </si>
  <si>
    <t>2/122 del 24/04/2024</t>
  </si>
  <si>
    <t>779VW-2024 del 19/04/2024</t>
  </si>
  <si>
    <t>61 /11 del 30/04/2024</t>
  </si>
  <si>
    <t>15/001 del 03/05/2024</t>
  </si>
  <si>
    <t>0375 del 30/04/2024</t>
  </si>
  <si>
    <t>1024123567 del 06/05/2024</t>
  </si>
  <si>
    <t>263/7E del 22/04/2024</t>
  </si>
  <si>
    <t>1388 del 30/04/2024</t>
  </si>
  <si>
    <t>2040/240010650 del 03/05/2024</t>
  </si>
  <si>
    <t>2040/240009464 del 30/04/2024</t>
  </si>
  <si>
    <t>14 del 04/05/2024</t>
  </si>
  <si>
    <t>V3-9039 del 08/05/2024</t>
  </si>
  <si>
    <t>48 del 08/05/2024</t>
  </si>
  <si>
    <t>190/E / PA del 17/05/2024</t>
  </si>
  <si>
    <t>593 del 16/05/2024</t>
  </si>
  <si>
    <t>FPA 45/24 del 13/05/2024</t>
  </si>
  <si>
    <t>409 del 15/05/2024</t>
  </si>
  <si>
    <t>154 del 17/05/2024</t>
  </si>
  <si>
    <t>2024    99/E del 16/05/2024</t>
  </si>
  <si>
    <t>57PA del 21/05/2024</t>
  </si>
  <si>
    <t>2040/240011355 del 17/05/2024</t>
  </si>
  <si>
    <t>227 del 10/05/2024</t>
  </si>
  <si>
    <t>8101005436 del 20/05/2024</t>
  </si>
  <si>
    <t>018 del 22/05/2024</t>
  </si>
  <si>
    <t>2 del 23/05/2024</t>
  </si>
  <si>
    <t>2/164 del 27/05/2024</t>
  </si>
  <si>
    <t>505 del 28/05/2024</t>
  </si>
  <si>
    <t>797/P del 27/05/2024</t>
  </si>
  <si>
    <t>74 del 24/05/2024</t>
  </si>
  <si>
    <t>61/PA del 28/05/2024</t>
  </si>
  <si>
    <t>515 del 29/05/2024</t>
  </si>
  <si>
    <t>530 del 30/05/2024</t>
  </si>
  <si>
    <t>27 del 30/05/2024</t>
  </si>
  <si>
    <t>804/24 del 31/05/2024</t>
  </si>
  <si>
    <t>V2/528192 del 24/04/2024</t>
  </si>
  <si>
    <t>2024    97/E del 14/05/2024</t>
  </si>
  <si>
    <t>S541 del 22/05/2024</t>
  </si>
  <si>
    <t>2024/0000169/F7 del 27/05/2024</t>
  </si>
  <si>
    <t>799 del 13/06/2024</t>
  </si>
  <si>
    <t>1024150791 del 11/06/2024</t>
  </si>
  <si>
    <t>21 del 11/06/2024</t>
  </si>
  <si>
    <t>35 del 06/06/2024</t>
  </si>
  <si>
    <t>00306/terpa/2024 del 03/06/2024</t>
  </si>
  <si>
    <t>4634/FVIAC del 03/06/2024</t>
  </si>
  <si>
    <t>10/100204 del 06/06/2024</t>
  </si>
  <si>
    <t>1/PA-2024 del 31/05/2024</t>
  </si>
  <si>
    <t>S677 del 27/06/2024</t>
  </si>
  <si>
    <t>1726 del 31/05/2024</t>
  </si>
  <si>
    <t>253/E / PA del 20/06/2024</t>
  </si>
  <si>
    <t>FPA 1/24 del 24/06/2024</t>
  </si>
  <si>
    <t>425/PA del 26/06/2024</t>
  </si>
  <si>
    <t>226/E / PA del 17/06/2024</t>
  </si>
  <si>
    <t>430 del 17/06/2024</t>
  </si>
  <si>
    <t>465 del 28/06/2024</t>
  </si>
  <si>
    <t>PA  000185 del 28/06/2024</t>
  </si>
  <si>
    <t>8/FE del 12/06/2024</t>
  </si>
  <si>
    <t>1792 del 30/06/2024</t>
  </si>
  <si>
    <t>1024174327 del 04/07/2024</t>
  </si>
  <si>
    <t>1024172257 del 03/07/2024</t>
  </si>
  <si>
    <t>1026 del 05/07/2024</t>
  </si>
  <si>
    <t>2273 del 28/06/2024</t>
  </si>
  <si>
    <t>2276 del 28/06/2024</t>
  </si>
  <si>
    <t>2274 del 28/06/2024</t>
  </si>
  <si>
    <t>2275 del 28/06/2024</t>
  </si>
  <si>
    <t>CN24004794 del 30/06/2024</t>
  </si>
  <si>
    <t>CN24004793 del 30/06/2024</t>
  </si>
  <si>
    <t>1024207617 del 06/08/2024</t>
  </si>
  <si>
    <t>473 del 31/07/2024</t>
  </si>
  <si>
    <t>33/2024/d del 11/07/2024</t>
  </si>
  <si>
    <t>75/PA del 16/07/2024</t>
  </si>
  <si>
    <t>76/PA del 16/07/2024</t>
  </si>
  <si>
    <t>D737 del 31/07/2024</t>
  </si>
  <si>
    <t>V3-15660 del 12/09/2024</t>
  </si>
  <si>
    <t>577 del 16/09/2024</t>
  </si>
  <si>
    <t>FPA 104/24 del 09/09/2024</t>
  </si>
  <si>
    <t>1024231154 del 09/09/2024</t>
  </si>
  <si>
    <t>121 /11 del 27/09/2024</t>
  </si>
  <si>
    <t>3005 del 19/09/2024</t>
  </si>
  <si>
    <t>94/PA del 25/09/2024</t>
  </si>
  <si>
    <t>579 del 03/10/2024</t>
  </si>
  <si>
    <t>V3-15910 del 16/09/2024</t>
  </si>
  <si>
    <t>610 del 04/10/2024</t>
  </si>
  <si>
    <t>CN24007032 del 30/09/2024</t>
  </si>
  <si>
    <t>8010/FVIAC del 01/10/2024</t>
  </si>
  <si>
    <t>0715 del 30/09/2024</t>
  </si>
  <si>
    <t>V3-17809 del 07/10/2024</t>
  </si>
  <si>
    <t>V3-17808 del 07/10/2024</t>
  </si>
  <si>
    <t>6649/A/2024 del 30/09/2024</t>
  </si>
  <si>
    <t>546 del 14/10/2024</t>
  </si>
  <si>
    <t>105/PA del 17/10/2024</t>
  </si>
  <si>
    <t>106/PA del 17/10/2024</t>
  </si>
  <si>
    <t>194/2024 E del 26/09/2024</t>
  </si>
  <si>
    <t>177/04 del 19/09/2024</t>
  </si>
  <si>
    <t>102 del 22/10/2024</t>
  </si>
  <si>
    <t>6603 del 30/09/2024</t>
  </si>
  <si>
    <t>3390 del 28/10/2024</t>
  </si>
  <si>
    <t>84PA del 30/10/2024</t>
  </si>
  <si>
    <t>1051/P del 28/10/2024</t>
  </si>
  <si>
    <t>1066/P del 31/10/2024</t>
  </si>
  <si>
    <t>4077/EL del 06/11/2024</t>
  </si>
  <si>
    <t>573 del 25/10/2024</t>
  </si>
  <si>
    <t>3662 del 31/10/2024</t>
  </si>
  <si>
    <t>FATTPA 139_24 del 05/11/2024</t>
  </si>
  <si>
    <t>611 del 08/11/2024</t>
  </si>
  <si>
    <t>1088/P del 11/11/2024</t>
  </si>
  <si>
    <t>1101/P del 15/11/2024</t>
  </si>
  <si>
    <t>951/2024 del 12/11/2024</t>
  </si>
  <si>
    <t>1313 del 22/11/2024</t>
  </si>
  <si>
    <t>641 del 19/11/2024</t>
  </si>
  <si>
    <t>V3-20520 del 08/11/2024</t>
  </si>
  <si>
    <t>3780 del 21/11/2024</t>
  </si>
  <si>
    <t>2040/240027950 del 22/11/2024</t>
  </si>
  <si>
    <t>266 del 26/11/2024</t>
  </si>
  <si>
    <t>264 del 26/11/2024</t>
  </si>
  <si>
    <t>128/PA del 26/11/2024</t>
  </si>
  <si>
    <t>3731 del 25/11/2024</t>
  </si>
  <si>
    <t>1134/P del 04/12/2024</t>
  </si>
  <si>
    <t>828 del 10/12/2024</t>
  </si>
  <si>
    <t>V3-22668 del 27/11/2024</t>
  </si>
  <si>
    <t>V3-22666 del 27/11/2024</t>
  </si>
  <si>
    <t>V3-22667 del 27/11/2024</t>
  </si>
  <si>
    <t>V3-22665 del 27/11/2024</t>
  </si>
  <si>
    <t>1360 del 03/12/2024</t>
  </si>
  <si>
    <t>1129/P del 02/12/2024</t>
  </si>
  <si>
    <t>73/2024 del 03/12/2024</t>
  </si>
  <si>
    <t>774 del 29/11/2024</t>
  </si>
  <si>
    <t>FPA 7/24 del 02/12/2024</t>
  </si>
  <si>
    <t>000516/SP del 02/12/2024</t>
  </si>
  <si>
    <t>836 del 11/12/2024</t>
  </si>
  <si>
    <t>743 del 12/12/2024</t>
  </si>
  <si>
    <t>FATTPA 11_24 del 12/12/2024</t>
  </si>
  <si>
    <t>5 del 09/12/2024</t>
  </si>
  <si>
    <t>4 del 28/11/2024</t>
  </si>
  <si>
    <t>4033 del 12/12/2024</t>
  </si>
  <si>
    <t>1425 del 17/12/2024</t>
  </si>
  <si>
    <t>3159 del 30/11/2024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</si>
</sst>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231</v>
      </c>
      <c r="B9" s="32"/>
      <c r="C9" s="31">
        <f>SUM(C13:C16)</f>
        <v>577658.17</v>
      </c>
      <c r="D9" s="32"/>
      <c r="E9" s="37">
        <f>('Trimestre 1'!H1+'Trimestre 2'!H1+'Trimestre 3'!H1+'Trimestre 4'!H1)/C9</f>
        <v>-21.310634609391915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44</v>
      </c>
      <c r="C13" s="26">
        <f>'Trimestre 1'!B1</f>
        <v>107927.70999999996</v>
      </c>
      <c r="D13" s="26">
        <f>'Trimestre 1'!G1</f>
        <v>-21.799212269027109</v>
      </c>
      <c r="E13" s="26">
        <v>23789.74</v>
      </c>
      <c r="F13" s="30">
        <v>4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99</v>
      </c>
      <c r="C14" s="26">
        <f>'Trimestre 2'!B1</f>
        <v>316326.01000000007</v>
      </c>
      <c r="D14" s="26">
        <f>'Trimestre 2'!G1</f>
        <v>-19.146603689023234</v>
      </c>
      <c r="E14" s="26">
        <v>23789.74</v>
      </c>
      <c r="F14" s="30">
        <v>4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24</v>
      </c>
      <c r="C15" s="26">
        <f>'Trimestre 3'!B1</f>
        <v>25855.7</v>
      </c>
      <c r="D15" s="26">
        <f>'Trimestre 3'!G1</f>
        <v>-25.170670297071826</v>
      </c>
      <c r="E15" s="26">
        <v>23789.74</v>
      </c>
      <c r="F15" s="30">
        <v>4</v>
      </c>
    </row>
    <row r="16" spans="1:6" ht="21.75" customHeight="1">
      <c r="A16" s="25" t="s">
        <v>16</v>
      </c>
      <c r="B16" s="14">
        <f>'Trimestre 4'!C1</f>
        <v>64</v>
      </c>
      <c r="C16" s="26">
        <f>'Trimestre 4'!B1</f>
        <v>127548.75</v>
      </c>
      <c r="D16" s="26">
        <f>'Trimestre 4'!G1</f>
        <v>-25.48162236007801</v>
      </c>
      <c r="E16" s="26">
        <v>39013.24</v>
      </c>
      <c r="F16" s="30">
        <v>8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107927.70999999996</v>
      </c>
      <c r="C1" s="49">
        <f>COUNTA(A4:A203)</f>
        <v>44</v>
      </c>
      <c r="G1" s="13">
        <f>IF(B1&lt;&gt;0,H1/B1,0)</f>
        <v>-21.799212269027109</v>
      </c>
      <c r="H1" s="12">
        <f>SUM(H4:H195)</f>
        <v>-2352739.0599999996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2730.1</v>
      </c>
      <c r="C4" s="10">
        <v>45312</v>
      </c>
      <c r="D4" s="10">
        <v>45308</v>
      </c>
      <c r="E4" s="10"/>
      <c r="F4" s="10"/>
      <c r="G4" s="1">
        <f>D4-C4-(F4-E4)</f>
        <v>-4</v>
      </c>
      <c r="H4" s="9">
        <f>B4*G4</f>
        <v>-10920.4</v>
      </c>
    </row>
    <row r="5" spans="1:8">
      <c r="A5" s="16" t="s">
        <v>24</v>
      </c>
      <c r="B5" s="9">
        <v>10086</v>
      </c>
      <c r="C5" s="10">
        <v>45310</v>
      </c>
      <c r="D5" s="10">
        <v>45308</v>
      </c>
      <c r="E5" s="10"/>
      <c r="F5" s="10"/>
      <c r="G5" s="1">
        <f t="shared" si="0" ref="G5:G68">D5-C5-(F5-E5)</f>
        <v>-2</v>
      </c>
      <c r="H5" s="9">
        <f t="shared" si="1" ref="H5:H68">B5*G5</f>
        <v>-20172</v>
      </c>
    </row>
    <row r="6" spans="1:8">
      <c r="A6" s="16" t="s">
        <v>25</v>
      </c>
      <c r="B6" s="9">
        <v>7176</v>
      </c>
      <c r="C6" s="10">
        <v>45310</v>
      </c>
      <c r="D6" s="10">
        <v>45308</v>
      </c>
      <c r="E6" s="10"/>
      <c r="F6" s="10"/>
      <c r="G6" s="1">
        <f t="shared" si="0">D6-C6-(F6-E6)</f>
        <v>-2</v>
      </c>
      <c r="H6" s="9">
        <f t="shared" si="1">B6*G6</f>
        <v>-14352</v>
      </c>
    </row>
    <row r="7" spans="1:8">
      <c r="A7" s="16" t="s">
        <v>26</v>
      </c>
      <c r="B7" s="9">
        <v>160</v>
      </c>
      <c r="C7" s="10">
        <v>45346</v>
      </c>
      <c r="D7" s="10">
        <v>45321</v>
      </c>
      <c r="E7" s="10"/>
      <c r="F7" s="10"/>
      <c r="G7" s="1">
        <f t="shared" si="0">D7-C7-(F7-E7)</f>
        <v>-25</v>
      </c>
      <c r="H7" s="9">
        <f t="shared" si="1">B7*G7</f>
        <v>-4000</v>
      </c>
    </row>
    <row r="8" spans="1:8">
      <c r="A8" s="16" t="s">
        <v>27</v>
      </c>
      <c r="B8" s="9">
        <v>109.5</v>
      </c>
      <c r="C8" s="10">
        <v>45346</v>
      </c>
      <c r="D8" s="10">
        <v>45321</v>
      </c>
      <c r="E8" s="10"/>
      <c r="F8" s="10"/>
      <c r="G8" s="1">
        <f t="shared" si="0">D8-C8-(F8-E8)</f>
        <v>-25</v>
      </c>
      <c r="H8" s="9">
        <f t="shared" si="1">B8*G8</f>
        <v>-2737.5</v>
      </c>
    </row>
    <row r="9" spans="1:8">
      <c r="A9" s="16" t="s">
        <v>28</v>
      </c>
      <c r="B9" s="9">
        <v>943</v>
      </c>
      <c r="C9" s="10">
        <v>45346</v>
      </c>
      <c r="D9" s="10">
        <v>45321</v>
      </c>
      <c r="E9" s="10"/>
      <c r="F9" s="10"/>
      <c r="G9" s="1">
        <f t="shared" si="0">D9-C9-(F9-E9)</f>
        <v>-25</v>
      </c>
      <c r="H9" s="9">
        <f t="shared" si="1">B9*G9</f>
        <v>-23575</v>
      </c>
    </row>
    <row r="10" spans="1:8">
      <c r="A10" s="16" t="s">
        <v>29</v>
      </c>
      <c r="B10" s="9">
        <v>230</v>
      </c>
      <c r="C10" s="10">
        <v>45346</v>
      </c>
      <c r="D10" s="10">
        <v>45321</v>
      </c>
      <c r="E10" s="10"/>
      <c r="F10" s="10"/>
      <c r="G10" s="1">
        <f t="shared" si="0">D10-C10-(F10-E10)</f>
        <v>-25</v>
      </c>
      <c r="H10" s="9">
        <f t="shared" si="1">B10*G10</f>
        <v>-5750</v>
      </c>
    </row>
    <row r="11" spans="1:8">
      <c r="A11" s="16" t="s">
        <v>30</v>
      </c>
      <c r="B11" s="9">
        <v>874</v>
      </c>
      <c r="C11" s="10">
        <v>45346</v>
      </c>
      <c r="D11" s="10">
        <v>45321</v>
      </c>
      <c r="E11" s="10"/>
      <c r="F11" s="10"/>
      <c r="G11" s="1">
        <f t="shared" si="0">D11-C11-(F11-E11)</f>
        <v>-25</v>
      </c>
      <c r="H11" s="9">
        <f t="shared" si="1">B11*G11</f>
        <v>-21850</v>
      </c>
    </row>
    <row r="12" spans="1:8">
      <c r="A12" s="16" t="s">
        <v>31</v>
      </c>
      <c r="B12" s="9">
        <v>45</v>
      </c>
      <c r="C12" s="10">
        <v>45346</v>
      </c>
      <c r="D12" s="10">
        <v>45321</v>
      </c>
      <c r="E12" s="10"/>
      <c r="F12" s="10"/>
      <c r="G12" s="1">
        <f t="shared" si="0">D12-C12-(F12-E12)</f>
        <v>-25</v>
      </c>
      <c r="H12" s="9">
        <f t="shared" si="1">B12*G12</f>
        <v>-1125</v>
      </c>
    </row>
    <row r="13" spans="1:8">
      <c r="A13" s="16" t="s">
        <v>32</v>
      </c>
      <c r="B13" s="9">
        <v>41.94</v>
      </c>
      <c r="C13" s="10">
        <v>45346</v>
      </c>
      <c r="D13" s="10">
        <v>45321</v>
      </c>
      <c r="E13" s="10"/>
      <c r="F13" s="10"/>
      <c r="G13" s="1">
        <f t="shared" si="0">D13-C13-(F13-E13)</f>
        <v>-25</v>
      </c>
      <c r="H13" s="9">
        <f t="shared" si="1">B13*G13</f>
        <v>-1048.5</v>
      </c>
    </row>
    <row r="14" spans="1:8">
      <c r="A14" s="16" t="s">
        <v>33</v>
      </c>
      <c r="B14" s="9">
        <v>780</v>
      </c>
      <c r="C14" s="10">
        <v>45346</v>
      </c>
      <c r="D14" s="10">
        <v>45321</v>
      </c>
      <c r="E14" s="10"/>
      <c r="F14" s="10"/>
      <c r="G14" s="1">
        <f t="shared" si="0">D14-C14-(F14-E14)</f>
        <v>-25</v>
      </c>
      <c r="H14" s="9">
        <f t="shared" si="1">B14*G14</f>
        <v>-19500</v>
      </c>
    </row>
    <row r="15" spans="1:8">
      <c r="A15" s="16" t="s">
        <v>34</v>
      </c>
      <c r="B15" s="9">
        <v>976.36</v>
      </c>
      <c r="C15" s="10">
        <v>45346</v>
      </c>
      <c r="D15" s="10">
        <v>45321</v>
      </c>
      <c r="E15" s="10"/>
      <c r="F15" s="10"/>
      <c r="G15" s="1">
        <f t="shared" si="0">D15-C15-(F15-E15)</f>
        <v>-25</v>
      </c>
      <c r="H15" s="9">
        <f t="shared" si="1">B15*G15</f>
        <v>-24409</v>
      </c>
    </row>
    <row r="16" spans="1:8">
      <c r="A16" s="16" t="s">
        <v>35</v>
      </c>
      <c r="B16" s="9">
        <v>368</v>
      </c>
      <c r="C16" s="10">
        <v>45346</v>
      </c>
      <c r="D16" s="10">
        <v>45321</v>
      </c>
      <c r="E16" s="10"/>
      <c r="F16" s="10"/>
      <c r="G16" s="1">
        <f t="shared" si="0">D16-C16-(F16-E16)</f>
        <v>-25</v>
      </c>
      <c r="H16" s="9">
        <f t="shared" si="1">B16*G16</f>
        <v>-9200</v>
      </c>
    </row>
    <row r="17" spans="1:8">
      <c r="A17" s="16" t="s">
        <v>36</v>
      </c>
      <c r="B17" s="9">
        <v>1899.8</v>
      </c>
      <c r="C17" s="10">
        <v>45346</v>
      </c>
      <c r="D17" s="10">
        <v>45321</v>
      </c>
      <c r="E17" s="10"/>
      <c r="F17" s="10"/>
      <c r="G17" s="1">
        <f t="shared" si="0">D17-C17-(F17-E17)</f>
        <v>-25</v>
      </c>
      <c r="H17" s="9">
        <f t="shared" si="1">B17*G17</f>
        <v>-47495</v>
      </c>
    </row>
    <row r="18" spans="1:8">
      <c r="A18" s="16" t="s">
        <v>37</v>
      </c>
      <c r="B18" s="9">
        <v>2727.27</v>
      </c>
      <c r="C18" s="10">
        <v>45346</v>
      </c>
      <c r="D18" s="10">
        <v>45321</v>
      </c>
      <c r="E18" s="10"/>
      <c r="F18" s="10"/>
      <c r="G18" s="1">
        <f t="shared" si="0">D18-C18-(F18-E18)</f>
        <v>-25</v>
      </c>
      <c r="H18" s="9">
        <f t="shared" si="1">B18*G18</f>
        <v>-68181.75</v>
      </c>
    </row>
    <row r="19" spans="1:8">
      <c r="A19" s="16" t="s">
        <v>38</v>
      </c>
      <c r="B19" s="9">
        <v>20280.48</v>
      </c>
      <c r="C19" s="10">
        <v>45346</v>
      </c>
      <c r="D19" s="10">
        <v>45321</v>
      </c>
      <c r="E19" s="10"/>
      <c r="F19" s="10"/>
      <c r="G19" s="1">
        <f t="shared" si="0">D19-C19-(F19-E19)</f>
        <v>-25</v>
      </c>
      <c r="H19" s="9">
        <f t="shared" si="1">B19*G19</f>
        <v>-507012</v>
      </c>
    </row>
    <row r="20" spans="1:8">
      <c r="A20" s="16" t="s">
        <v>39</v>
      </c>
      <c r="B20" s="9">
        <v>8764</v>
      </c>
      <c r="C20" s="10">
        <v>45346</v>
      </c>
      <c r="D20" s="10">
        <v>45321</v>
      </c>
      <c r="E20" s="10"/>
      <c r="F20" s="10"/>
      <c r="G20" s="1">
        <f t="shared" si="0">D20-C20-(F20-E20)</f>
        <v>-25</v>
      </c>
      <c r="H20" s="9">
        <f t="shared" si="1">B20*G20</f>
        <v>-219100</v>
      </c>
    </row>
    <row r="21" spans="1:8">
      <c r="A21" s="16" t="s">
        <v>40</v>
      </c>
      <c r="B21" s="9">
        <v>172.73</v>
      </c>
      <c r="C21" s="10">
        <v>45346</v>
      </c>
      <c r="D21" s="10">
        <v>45321</v>
      </c>
      <c r="E21" s="10"/>
      <c r="F21" s="10"/>
      <c r="G21" s="1">
        <f t="shared" si="0">D21-C21-(F21-E21)</f>
        <v>-25</v>
      </c>
      <c r="H21" s="9">
        <f t="shared" si="1">B21*G21</f>
        <v>-4318.25</v>
      </c>
    </row>
    <row r="22" spans="1:8">
      <c r="A22" s="16" t="s">
        <v>41</v>
      </c>
      <c r="B22" s="9">
        <v>2828</v>
      </c>
      <c r="C22" s="10">
        <v>45352</v>
      </c>
      <c r="D22" s="10">
        <v>45330</v>
      </c>
      <c r="E22" s="10"/>
      <c r="F22" s="10"/>
      <c r="G22" s="1">
        <f t="shared" si="0">D22-C22-(F22-E22)</f>
        <v>-22</v>
      </c>
      <c r="H22" s="9">
        <f t="shared" si="1">B22*G22</f>
        <v>-62216</v>
      </c>
    </row>
    <row r="23" spans="1:8">
      <c r="A23" s="16" t="s">
        <v>42</v>
      </c>
      <c r="B23" s="9">
        <v>660</v>
      </c>
      <c r="C23" s="10">
        <v>45361</v>
      </c>
      <c r="D23" s="10">
        <v>45335</v>
      </c>
      <c r="E23" s="10"/>
      <c r="F23" s="10"/>
      <c r="G23" s="1">
        <f t="shared" si="0">D23-C23-(F23-E23)</f>
        <v>-26</v>
      </c>
      <c r="H23" s="9">
        <f t="shared" si="1">B23*G23</f>
        <v>-17160</v>
      </c>
    </row>
    <row r="24" spans="1:8">
      <c r="A24" s="16" t="s">
        <v>43</v>
      </c>
      <c r="B24" s="9">
        <v>1263.6</v>
      </c>
      <c r="C24" s="10">
        <v>45361</v>
      </c>
      <c r="D24" s="10">
        <v>45335</v>
      </c>
      <c r="E24" s="10"/>
      <c r="F24" s="10"/>
      <c r="G24" s="1">
        <f t="shared" si="0">D24-C24-(F24-E24)</f>
        <v>-26</v>
      </c>
      <c r="H24" s="9">
        <f t="shared" si="1">B24*G24</f>
        <v>-32853.6</v>
      </c>
    </row>
    <row r="25" spans="1:8">
      <c r="A25" s="16" t="s">
        <v>44</v>
      </c>
      <c r="B25" s="9">
        <v>27.45</v>
      </c>
      <c r="C25" s="10">
        <v>45361</v>
      </c>
      <c r="D25" s="10">
        <v>45335</v>
      </c>
      <c r="E25" s="10"/>
      <c r="F25" s="10"/>
      <c r="G25" s="1">
        <f t="shared" si="0">D25-C25-(F25-E25)</f>
        <v>-26</v>
      </c>
      <c r="H25" s="9">
        <f t="shared" si="1">B25*G25</f>
        <v>-713.7</v>
      </c>
    </row>
    <row r="26" spans="1:8">
      <c r="A26" s="16" t="s">
        <v>45</v>
      </c>
      <c r="B26" s="9">
        <v>925</v>
      </c>
      <c r="C26" s="10">
        <v>45361</v>
      </c>
      <c r="D26" s="10">
        <v>45335</v>
      </c>
      <c r="E26" s="10"/>
      <c r="F26" s="10"/>
      <c r="G26" s="1">
        <f t="shared" si="0">D26-C26-(F26-E26)</f>
        <v>-26</v>
      </c>
      <c r="H26" s="9">
        <f t="shared" si="1">B26*G26</f>
        <v>-24050</v>
      </c>
    </row>
    <row r="27" spans="1:8">
      <c r="A27" s="16" t="s">
        <v>46</v>
      </c>
      <c r="B27" s="9">
        <v>151.48</v>
      </c>
      <c r="C27" s="10">
        <v>45361</v>
      </c>
      <c r="D27" s="10">
        <v>45335</v>
      </c>
      <c r="E27" s="10"/>
      <c r="F27" s="10"/>
      <c r="G27" s="1">
        <f t="shared" si="0">D27-C27-(F27-E27)</f>
        <v>-26</v>
      </c>
      <c r="H27" s="9">
        <f t="shared" si="1">B27*G27</f>
        <v>-3938.48</v>
      </c>
    </row>
    <row r="28" spans="1:8">
      <c r="A28" s="16" t="s">
        <v>47</v>
      </c>
      <c r="B28" s="9">
        <v>640</v>
      </c>
      <c r="C28" s="10">
        <v>45361</v>
      </c>
      <c r="D28" s="10">
        <v>45335</v>
      </c>
      <c r="E28" s="10"/>
      <c r="F28" s="10"/>
      <c r="G28" s="1">
        <f t="shared" si="0">D28-C28-(F28-E28)</f>
        <v>-26</v>
      </c>
      <c r="H28" s="9">
        <f t="shared" si="1">B28*G28</f>
        <v>-16640</v>
      </c>
    </row>
    <row r="29" spans="1:8">
      <c r="A29" s="16" t="s">
        <v>48</v>
      </c>
      <c r="B29" s="9">
        <v>3600</v>
      </c>
      <c r="C29" s="10">
        <v>45361</v>
      </c>
      <c r="D29" s="10">
        <v>45335</v>
      </c>
      <c r="E29" s="10"/>
      <c r="F29" s="10"/>
      <c r="G29" s="1">
        <f t="shared" si="0">D29-C29-(F29-E29)</f>
        <v>-26</v>
      </c>
      <c r="H29" s="9">
        <f t="shared" si="1">B29*G29</f>
        <v>-93600</v>
      </c>
    </row>
    <row r="30" spans="1:8">
      <c r="A30" s="16" t="s">
        <v>49</v>
      </c>
      <c r="B30" s="9">
        <v>301.33</v>
      </c>
      <c r="C30" s="10">
        <v>45372</v>
      </c>
      <c r="D30" s="10">
        <v>45343</v>
      </c>
      <c r="E30" s="10"/>
      <c r="F30" s="10"/>
      <c r="G30" s="1">
        <f t="shared" si="0">D30-C30-(F30-E30)</f>
        <v>-29</v>
      </c>
      <c r="H30" s="9">
        <f t="shared" si="1">B30*G30</f>
        <v>-8738.57</v>
      </c>
    </row>
    <row r="31" spans="1:8">
      <c r="A31" s="16" t="s">
        <v>50</v>
      </c>
      <c r="B31" s="9">
        <v>2850</v>
      </c>
      <c r="C31" s="10">
        <v>45372</v>
      </c>
      <c r="D31" s="10">
        <v>45343</v>
      </c>
      <c r="E31" s="10"/>
      <c r="F31" s="10"/>
      <c r="G31" s="1">
        <f t="shared" si="0">D31-C31-(F31-E31)</f>
        <v>-29</v>
      </c>
      <c r="H31" s="9">
        <f t="shared" si="1">B31*G31</f>
        <v>-82650</v>
      </c>
    </row>
    <row r="32" spans="1:8">
      <c r="A32" s="16" t="s">
        <v>51</v>
      </c>
      <c r="B32" s="9">
        <v>27003.84</v>
      </c>
      <c r="C32" s="10">
        <v>45372</v>
      </c>
      <c r="D32" s="10">
        <v>45343</v>
      </c>
      <c r="E32" s="10"/>
      <c r="F32" s="10"/>
      <c r="G32" s="1">
        <f t="shared" si="0">D32-C32-(F32-E32)</f>
        <v>-29</v>
      </c>
      <c r="H32" s="9">
        <f t="shared" si="1">B32*G32</f>
        <v>-783111.36</v>
      </c>
    </row>
    <row r="33" spans="1:8">
      <c r="A33" s="16" t="s">
        <v>52</v>
      </c>
      <c r="B33" s="9">
        <v>156.65</v>
      </c>
      <c r="C33" s="10">
        <v>45372</v>
      </c>
      <c r="D33" s="10">
        <v>45343</v>
      </c>
      <c r="E33" s="10"/>
      <c r="F33" s="10"/>
      <c r="G33" s="1">
        <f t="shared" si="0">D33-C33-(F33-E33)</f>
        <v>-29</v>
      </c>
      <c r="H33" s="9">
        <f t="shared" si="1">B33*G33</f>
        <v>-4542.85</v>
      </c>
    </row>
    <row r="34" spans="1:8">
      <c r="A34" s="16" t="s">
        <v>53</v>
      </c>
      <c r="B34" s="9">
        <v>2403.5</v>
      </c>
      <c r="C34" s="10">
        <v>45372</v>
      </c>
      <c r="D34" s="10">
        <v>45343</v>
      </c>
      <c r="E34" s="10"/>
      <c r="F34" s="10"/>
      <c r="G34" s="1">
        <f t="shared" si="0">D34-C34-(F34-E34)</f>
        <v>-29</v>
      </c>
      <c r="H34" s="9">
        <f t="shared" si="1">B34*G34</f>
        <v>-69701.5</v>
      </c>
    </row>
    <row r="35" spans="1:8">
      <c r="A35" s="16" t="s">
        <v>54</v>
      </c>
      <c r="B35" s="9">
        <v>85</v>
      </c>
      <c r="C35" s="10">
        <v>45372</v>
      </c>
      <c r="D35" s="10">
        <v>45343</v>
      </c>
      <c r="E35" s="10"/>
      <c r="F35" s="10"/>
      <c r="G35" s="1">
        <f t="shared" si="0">D35-C35-(F35-E35)</f>
        <v>-29</v>
      </c>
      <c r="H35" s="9">
        <f t="shared" si="1">B35*G35</f>
        <v>-2465</v>
      </c>
    </row>
    <row r="36" spans="1:8">
      <c r="A36" s="16" t="s">
        <v>55</v>
      </c>
      <c r="B36" s="9">
        <v>552</v>
      </c>
      <c r="C36" s="10">
        <v>45372</v>
      </c>
      <c r="D36" s="10">
        <v>45343</v>
      </c>
      <c r="E36" s="10"/>
      <c r="F36" s="10"/>
      <c r="G36" s="1">
        <f t="shared" si="0">D36-C36-(F36-E36)</f>
        <v>-29</v>
      </c>
      <c r="H36" s="9">
        <f t="shared" si="1">B36*G36</f>
        <v>-16008</v>
      </c>
    </row>
    <row r="37" spans="1:8">
      <c r="A37" s="16" t="s">
        <v>56</v>
      </c>
      <c r="B37" s="9">
        <v>441.82</v>
      </c>
      <c r="C37" s="10">
        <v>45372</v>
      </c>
      <c r="D37" s="10">
        <v>45343</v>
      </c>
      <c r="E37" s="10"/>
      <c r="F37" s="10"/>
      <c r="G37" s="1">
        <f t="shared" si="0">D37-C37-(F37-E37)</f>
        <v>-29</v>
      </c>
      <c r="H37" s="9">
        <f t="shared" si="1">B37*G37</f>
        <v>-12812.78</v>
      </c>
    </row>
    <row r="38" spans="1:8">
      <c r="A38" s="16" t="s">
        <v>57</v>
      </c>
      <c r="B38" s="9">
        <v>368.18</v>
      </c>
      <c r="C38" s="10">
        <v>45372</v>
      </c>
      <c r="D38" s="10">
        <v>45343</v>
      </c>
      <c r="E38" s="10"/>
      <c r="F38" s="10"/>
      <c r="G38" s="1">
        <f t="shared" si="0">D38-C38-(F38-E38)</f>
        <v>-29</v>
      </c>
      <c r="H38" s="9">
        <f t="shared" si="1">B38*G38</f>
        <v>-10677.22</v>
      </c>
    </row>
    <row r="39" spans="1:8">
      <c r="A39" s="16" t="s">
        <v>58</v>
      </c>
      <c r="B39" s="9">
        <v>272.73</v>
      </c>
      <c r="C39" s="10">
        <v>45387</v>
      </c>
      <c r="D39" s="10">
        <v>45367</v>
      </c>
      <c r="E39" s="10"/>
      <c r="F39" s="10"/>
      <c r="G39" s="1">
        <f t="shared" si="0">D39-C39-(F39-E39)</f>
        <v>-20</v>
      </c>
      <c r="H39" s="9">
        <f t="shared" si="1">B39*G39</f>
        <v>-5454.6</v>
      </c>
    </row>
    <row r="40" spans="1:8">
      <c r="A40" s="16" t="s">
        <v>59</v>
      </c>
      <c r="B40" s="9">
        <v>163.59</v>
      </c>
      <c r="C40" s="10">
        <v>45387</v>
      </c>
      <c r="D40" s="10">
        <v>45367</v>
      </c>
      <c r="E40" s="10"/>
      <c r="F40" s="10"/>
      <c r="G40" s="1">
        <f t="shared" si="0">D40-C40-(F40-E40)</f>
        <v>-20</v>
      </c>
      <c r="H40" s="9">
        <f t="shared" si="1">B40*G40</f>
        <v>-3271.8</v>
      </c>
    </row>
    <row r="41" spans="1:8">
      <c r="A41" s="16" t="s">
        <v>60</v>
      </c>
      <c r="B41" s="9">
        <v>1485</v>
      </c>
      <c r="C41" s="10">
        <v>45387</v>
      </c>
      <c r="D41" s="10">
        <v>45367</v>
      </c>
      <c r="E41" s="10"/>
      <c r="F41" s="10"/>
      <c r="G41" s="1">
        <f t="shared" si="0">D41-C41-(F41-E41)</f>
        <v>-20</v>
      </c>
      <c r="H41" s="9">
        <f t="shared" si="1">B41*G41</f>
        <v>-29700</v>
      </c>
    </row>
    <row r="42" spans="1:8">
      <c r="A42" s="16" t="s">
        <v>61</v>
      </c>
      <c r="B42" s="9">
        <v>254.34</v>
      </c>
      <c r="C42" s="10">
        <v>45387</v>
      </c>
      <c r="D42" s="10">
        <v>45367</v>
      </c>
      <c r="E42" s="10"/>
      <c r="F42" s="10"/>
      <c r="G42" s="1">
        <f t="shared" si="0">D42-C42-(F42-E42)</f>
        <v>-20</v>
      </c>
      <c r="H42" s="9">
        <f t="shared" si="1">B42*G42</f>
        <v>-5086.8</v>
      </c>
    </row>
    <row r="43" spans="1:8">
      <c r="A43" s="16" t="s">
        <v>62</v>
      </c>
      <c r="B43" s="9">
        <v>782</v>
      </c>
      <c r="C43" s="10">
        <v>45387</v>
      </c>
      <c r="D43" s="10">
        <v>45367</v>
      </c>
      <c r="E43" s="10"/>
      <c r="F43" s="10"/>
      <c r="G43" s="1">
        <f t="shared" si="0">D43-C43-(F43-E43)</f>
        <v>-20</v>
      </c>
      <c r="H43" s="9">
        <f t="shared" si="1">B43*G43</f>
        <v>-15640</v>
      </c>
    </row>
    <row r="44" spans="1:8">
      <c r="A44" s="16" t="s">
        <v>63</v>
      </c>
      <c r="B44" s="9">
        <v>170.62</v>
      </c>
      <c r="C44" s="10">
        <v>45387</v>
      </c>
      <c r="D44" s="10">
        <v>45367</v>
      </c>
      <c r="E44" s="10"/>
      <c r="F44" s="10"/>
      <c r="G44" s="1">
        <f t="shared" si="0">D44-C44-(F44-E44)</f>
        <v>-20</v>
      </c>
      <c r="H44" s="9">
        <f t="shared" si="1">B44*G44</f>
        <v>-3412.4</v>
      </c>
    </row>
    <row r="45" spans="1:8">
      <c r="A45" s="16" t="s">
        <v>64</v>
      </c>
      <c r="B45" s="9">
        <v>950</v>
      </c>
      <c r="C45" s="10">
        <v>45387</v>
      </c>
      <c r="D45" s="10">
        <v>45367</v>
      </c>
      <c r="E45" s="10"/>
      <c r="F45" s="10"/>
      <c r="G45" s="1">
        <f t="shared" si="0">D45-C45-(F45-E45)</f>
        <v>-20</v>
      </c>
      <c r="H45" s="9">
        <f t="shared" si="1">B45*G45</f>
        <v>-19000</v>
      </c>
    </row>
    <row r="46" spans="1:8">
      <c r="A46" s="16" t="s">
        <v>65</v>
      </c>
      <c r="B46" s="9">
        <v>144.4</v>
      </c>
      <c r="C46" s="10">
        <v>45387</v>
      </c>
      <c r="D46" s="10">
        <v>45367</v>
      </c>
      <c r="E46" s="10"/>
      <c r="F46" s="10"/>
      <c r="G46" s="1">
        <f t="shared" si="0">D46-C46-(F46-E46)</f>
        <v>-20</v>
      </c>
      <c r="H46" s="9">
        <f t="shared" si="1">B46*G46</f>
        <v>-2888</v>
      </c>
    </row>
    <row r="47" spans="1:8">
      <c r="A47" s="16" t="s">
        <v>66</v>
      </c>
      <c r="B47" s="9">
        <v>1083</v>
      </c>
      <c r="C47" s="10">
        <v>45387</v>
      </c>
      <c r="D47" s="10">
        <v>45367</v>
      </c>
      <c r="E47" s="10"/>
      <c r="F47" s="10"/>
      <c r="G47" s="1">
        <f t="shared" si="0">D47-C47-(F47-E47)</f>
        <v>-20</v>
      </c>
      <c r="H47" s="9">
        <f t="shared" si="1">B47*G47</f>
        <v>-21660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316326.01000000007</v>
      </c>
      <c r="C1" s="49">
        <f>COUNTA(A4:A203)</f>
        <v>99</v>
      </c>
      <c r="G1" s="13">
        <f>IF(B1&lt;&gt;0,H1/B1,0)</f>
        <v>-19.146603689023234</v>
      </c>
      <c r="H1" s="12">
        <f>SUM(H4:H195)</f>
        <v>-6056568.75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67</v>
      </c>
      <c r="B4" s="9">
        <v>48.08</v>
      </c>
      <c r="C4" s="10">
        <v>45402</v>
      </c>
      <c r="D4" s="10">
        <v>45385</v>
      </c>
      <c r="E4" s="10"/>
      <c r="F4" s="10"/>
      <c r="G4" s="1">
        <f>D4-C4-(F4-E4)</f>
        <v>-17</v>
      </c>
      <c r="H4" s="9">
        <f>B4*G4</f>
        <v>-817.36</v>
      </c>
    </row>
    <row r="5" spans="1:8">
      <c r="A5" s="16" t="s">
        <v>68</v>
      </c>
      <c r="B5" s="9">
        <v>127.27</v>
      </c>
      <c r="C5" s="10">
        <v>45402</v>
      </c>
      <c r="D5" s="10">
        <v>45385</v>
      </c>
      <c r="E5" s="10"/>
      <c r="F5" s="10"/>
      <c r="G5" s="1">
        <f t="shared" si="0" ref="G5:G68">D5-C5-(F5-E5)</f>
        <v>-17</v>
      </c>
      <c r="H5" s="9">
        <f t="shared" si="1" ref="H5:H68">B5*G5</f>
        <v>-2163.59</v>
      </c>
    </row>
    <row r="6" spans="1:8">
      <c r="A6" s="16" t="s">
        <v>69</v>
      </c>
      <c r="B6" s="9">
        <v>29066.48</v>
      </c>
      <c r="C6" s="10">
        <v>45402</v>
      </c>
      <c r="D6" s="10">
        <v>45385</v>
      </c>
      <c r="E6" s="10"/>
      <c r="F6" s="10"/>
      <c r="G6" s="1">
        <f t="shared" si="0">D6-C6-(F6-E6)</f>
        <v>-17</v>
      </c>
      <c r="H6" s="9">
        <f t="shared" si="1">B6*G6</f>
        <v>-494130.16</v>
      </c>
    </row>
    <row r="7" spans="1:8">
      <c r="A7" s="16" t="s">
        <v>70</v>
      </c>
      <c r="B7" s="9">
        <v>30</v>
      </c>
      <c r="C7" s="10">
        <v>45402</v>
      </c>
      <c r="D7" s="10">
        <v>45385</v>
      </c>
      <c r="E7" s="10"/>
      <c r="F7" s="10"/>
      <c r="G7" s="1">
        <f t="shared" si="0">D7-C7-(F7-E7)</f>
        <v>-17</v>
      </c>
      <c r="H7" s="9">
        <f t="shared" si="1">B7*G7</f>
        <v>-510</v>
      </c>
    </row>
    <row r="8" spans="1:8">
      <c r="A8" s="16" t="s">
        <v>71</v>
      </c>
      <c r="B8" s="9">
        <v>172</v>
      </c>
      <c r="C8" s="10">
        <v>45402</v>
      </c>
      <c r="D8" s="10">
        <v>45385</v>
      </c>
      <c r="E8" s="10"/>
      <c r="F8" s="10"/>
      <c r="G8" s="1">
        <f t="shared" si="0">D8-C8-(F8-E8)</f>
        <v>-17</v>
      </c>
      <c r="H8" s="9">
        <f t="shared" si="1">B8*G8</f>
        <v>-2924</v>
      </c>
    </row>
    <row r="9" spans="1:8">
      <c r="A9" s="16" t="s">
        <v>72</v>
      </c>
      <c r="B9" s="9">
        <v>819</v>
      </c>
      <c r="C9" s="10">
        <v>45402</v>
      </c>
      <c r="D9" s="10">
        <v>45385</v>
      </c>
      <c r="E9" s="10"/>
      <c r="F9" s="10"/>
      <c r="G9" s="1">
        <f t="shared" si="0">D9-C9-(F9-E9)</f>
        <v>-17</v>
      </c>
      <c r="H9" s="9">
        <f t="shared" si="1">B9*G9</f>
        <v>-13923</v>
      </c>
    </row>
    <row r="10" spans="1:8">
      <c r="A10" s="16" t="s">
        <v>73</v>
      </c>
      <c r="B10" s="9">
        <v>2541.5</v>
      </c>
      <c r="C10" s="10">
        <v>45402</v>
      </c>
      <c r="D10" s="10">
        <v>45385</v>
      </c>
      <c r="E10" s="10"/>
      <c r="F10" s="10"/>
      <c r="G10" s="1">
        <f t="shared" si="0">D10-C10-(F10-E10)</f>
        <v>-17</v>
      </c>
      <c r="H10" s="9">
        <f t="shared" si="1">B10*G10</f>
        <v>-43205.5</v>
      </c>
    </row>
    <row r="11" spans="1:8">
      <c r="A11" s="16" t="s">
        <v>74</v>
      </c>
      <c r="B11" s="9">
        <v>1800</v>
      </c>
      <c r="C11" s="10">
        <v>45402</v>
      </c>
      <c r="D11" s="10">
        <v>45385</v>
      </c>
      <c r="E11" s="10"/>
      <c r="F11" s="10"/>
      <c r="G11" s="1">
        <f t="shared" si="0">D11-C11-(F11-E11)</f>
        <v>-17</v>
      </c>
      <c r="H11" s="9">
        <f t="shared" si="1">B11*G11</f>
        <v>-30600</v>
      </c>
    </row>
    <row r="12" spans="1:8">
      <c r="A12" s="16" t="s">
        <v>75</v>
      </c>
      <c r="B12" s="9">
        <v>733.4</v>
      </c>
      <c r="C12" s="10">
        <v>45402</v>
      </c>
      <c r="D12" s="10">
        <v>45385</v>
      </c>
      <c r="E12" s="10"/>
      <c r="F12" s="10"/>
      <c r="G12" s="1">
        <f t="shared" si="0">D12-C12-(F12-E12)</f>
        <v>-17</v>
      </c>
      <c r="H12" s="9">
        <f t="shared" si="1">B12*G12</f>
        <v>-12467.8</v>
      </c>
    </row>
    <row r="13" spans="1:8">
      <c r="A13" s="16" t="s">
        <v>76</v>
      </c>
      <c r="B13" s="9">
        <v>527.73</v>
      </c>
      <c r="C13" s="10">
        <v>45402</v>
      </c>
      <c r="D13" s="10">
        <v>45385</v>
      </c>
      <c r="E13" s="10"/>
      <c r="F13" s="10"/>
      <c r="G13" s="1">
        <f t="shared" si="0">D13-C13-(F13-E13)</f>
        <v>-17</v>
      </c>
      <c r="H13" s="9">
        <f t="shared" si="1">B13*G13</f>
        <v>-8971.41</v>
      </c>
    </row>
    <row r="14" spans="1:8">
      <c r="A14" s="16" t="s">
        <v>77</v>
      </c>
      <c r="B14" s="9">
        <v>981</v>
      </c>
      <c r="C14" s="10">
        <v>45402</v>
      </c>
      <c r="D14" s="10">
        <v>45385</v>
      </c>
      <c r="E14" s="10"/>
      <c r="F14" s="10"/>
      <c r="G14" s="1">
        <f t="shared" si="0">D14-C14-(F14-E14)</f>
        <v>-17</v>
      </c>
      <c r="H14" s="9">
        <f t="shared" si="1">B14*G14</f>
        <v>-16677</v>
      </c>
    </row>
    <row r="15" spans="1:8">
      <c r="A15" s="16" t="s">
        <v>78</v>
      </c>
      <c r="B15" s="9">
        <v>800</v>
      </c>
      <c r="C15" s="10">
        <v>45402</v>
      </c>
      <c r="D15" s="10">
        <v>45385</v>
      </c>
      <c r="E15" s="10"/>
      <c r="F15" s="10"/>
      <c r="G15" s="1">
        <f t="shared" si="0">D15-C15-(F15-E15)</f>
        <v>-17</v>
      </c>
      <c r="H15" s="9">
        <f t="shared" si="1">B15*G15</f>
        <v>-13600</v>
      </c>
    </row>
    <row r="16" spans="1:8">
      <c r="A16" s="16" t="s">
        <v>79</v>
      </c>
      <c r="B16" s="9">
        <v>205.49</v>
      </c>
      <c r="C16" s="10">
        <v>45402</v>
      </c>
      <c r="D16" s="10">
        <v>45385</v>
      </c>
      <c r="E16" s="10"/>
      <c r="F16" s="10"/>
      <c r="G16" s="1">
        <f t="shared" si="0">D16-C16-(F16-E16)</f>
        <v>-17</v>
      </c>
      <c r="H16" s="9">
        <f t="shared" si="1">B16*G16</f>
        <v>-3493.33</v>
      </c>
    </row>
    <row r="17" spans="1:8">
      <c r="A17" s="16" t="s">
        <v>80</v>
      </c>
      <c r="B17" s="9">
        <v>75.67</v>
      </c>
      <c r="C17" s="10">
        <v>45402</v>
      </c>
      <c r="D17" s="10">
        <v>45385</v>
      </c>
      <c r="E17" s="10"/>
      <c r="F17" s="10"/>
      <c r="G17" s="1">
        <f t="shared" si="0">D17-C17-(F17-E17)</f>
        <v>-17</v>
      </c>
      <c r="H17" s="9">
        <f t="shared" si="1">B17*G17</f>
        <v>-1286.39</v>
      </c>
    </row>
    <row r="18" spans="1:8">
      <c r="A18" s="16" t="s">
        <v>81</v>
      </c>
      <c r="B18" s="9">
        <v>541.65</v>
      </c>
      <c r="C18" s="10">
        <v>45402</v>
      </c>
      <c r="D18" s="10">
        <v>45385</v>
      </c>
      <c r="E18" s="10"/>
      <c r="F18" s="10"/>
      <c r="G18" s="1">
        <f t="shared" si="0">D18-C18-(F18-E18)</f>
        <v>-17</v>
      </c>
      <c r="H18" s="9">
        <f t="shared" si="1">B18*G18</f>
        <v>-9208.05</v>
      </c>
    </row>
    <row r="19" spans="1:8">
      <c r="A19" s="16" t="s">
        <v>82</v>
      </c>
      <c r="B19" s="9">
        <v>174.1</v>
      </c>
      <c r="C19" s="10">
        <v>45402</v>
      </c>
      <c r="D19" s="10">
        <v>45385</v>
      </c>
      <c r="E19" s="10"/>
      <c r="F19" s="10"/>
      <c r="G19" s="1">
        <f t="shared" si="0">D19-C19-(F19-E19)</f>
        <v>-17</v>
      </c>
      <c r="H19" s="9">
        <f t="shared" si="1">B19*G19</f>
        <v>-2959.7</v>
      </c>
    </row>
    <row r="20" spans="1:8">
      <c r="A20" s="16" t="s">
        <v>83</v>
      </c>
      <c r="B20" s="9">
        <v>48.3</v>
      </c>
      <c r="C20" s="10">
        <v>45402</v>
      </c>
      <c r="D20" s="10">
        <v>45385</v>
      </c>
      <c r="E20" s="10"/>
      <c r="F20" s="10"/>
      <c r="G20" s="1">
        <f t="shared" si="0">D20-C20-(F20-E20)</f>
        <v>-17</v>
      </c>
      <c r="H20" s="9">
        <f t="shared" si="1">B20*G20</f>
        <v>-821.1</v>
      </c>
    </row>
    <row r="21" spans="1:8">
      <c r="A21" s="16" t="s">
        <v>84</v>
      </c>
      <c r="B21" s="9">
        <v>800</v>
      </c>
      <c r="C21" s="10">
        <v>45402</v>
      </c>
      <c r="D21" s="10">
        <v>45385</v>
      </c>
      <c r="E21" s="10"/>
      <c r="F21" s="10"/>
      <c r="G21" s="1">
        <f t="shared" si="0">D21-C21-(F21-E21)</f>
        <v>-17</v>
      </c>
      <c r="H21" s="9">
        <f t="shared" si="1">B21*G21</f>
        <v>-13600</v>
      </c>
    </row>
    <row r="22" spans="1:8">
      <c r="A22" s="16" t="s">
        <v>85</v>
      </c>
      <c r="B22" s="9">
        <v>800</v>
      </c>
      <c r="C22" s="10">
        <v>45402</v>
      </c>
      <c r="D22" s="10">
        <v>45385</v>
      </c>
      <c r="E22" s="10"/>
      <c r="F22" s="10"/>
      <c r="G22" s="1">
        <f t="shared" si="0">D22-C22-(F22-E22)</f>
        <v>-17</v>
      </c>
      <c r="H22" s="9">
        <f t="shared" si="1">B22*G22</f>
        <v>-13600</v>
      </c>
    </row>
    <row r="23" spans="1:8">
      <c r="A23" s="16" t="s">
        <v>86</v>
      </c>
      <c r="B23" s="9">
        <v>1113.5</v>
      </c>
      <c r="C23" s="10">
        <v>45402</v>
      </c>
      <c r="D23" s="10">
        <v>45385</v>
      </c>
      <c r="E23" s="10"/>
      <c r="F23" s="10"/>
      <c r="G23" s="1">
        <f t="shared" si="0">D23-C23-(F23-E23)</f>
        <v>-17</v>
      </c>
      <c r="H23" s="9">
        <f t="shared" si="1">B23*G23</f>
        <v>-18929.5</v>
      </c>
    </row>
    <row r="24" spans="1:8">
      <c r="A24" s="16" t="s">
        <v>87</v>
      </c>
      <c r="B24" s="9">
        <v>700</v>
      </c>
      <c r="C24" s="10">
        <v>45402</v>
      </c>
      <c r="D24" s="10">
        <v>45385</v>
      </c>
      <c r="E24" s="10"/>
      <c r="F24" s="10"/>
      <c r="G24" s="1">
        <f t="shared" si="0">D24-C24-(F24-E24)</f>
        <v>-17</v>
      </c>
      <c r="H24" s="9">
        <f t="shared" si="1">B24*G24</f>
        <v>-11900</v>
      </c>
    </row>
    <row r="25" spans="1:8">
      <c r="A25" s="16" t="s">
        <v>88</v>
      </c>
      <c r="B25" s="9">
        <v>578.18</v>
      </c>
      <c r="C25" s="10">
        <v>45402</v>
      </c>
      <c r="D25" s="10">
        <v>45385</v>
      </c>
      <c r="E25" s="10"/>
      <c r="F25" s="10"/>
      <c r="G25" s="1">
        <f t="shared" si="0">D25-C25-(F25-E25)</f>
        <v>-17</v>
      </c>
      <c r="H25" s="9">
        <f t="shared" si="1">B25*G25</f>
        <v>-9829.06</v>
      </c>
    </row>
    <row r="26" spans="1:8">
      <c r="A26" s="16" t="s">
        <v>89</v>
      </c>
      <c r="B26" s="9">
        <v>205.15</v>
      </c>
      <c r="C26" s="10">
        <v>45402</v>
      </c>
      <c r="D26" s="10">
        <v>45385</v>
      </c>
      <c r="E26" s="10"/>
      <c r="F26" s="10"/>
      <c r="G26" s="1">
        <f t="shared" si="0">D26-C26-(F26-E26)</f>
        <v>-17</v>
      </c>
      <c r="H26" s="9">
        <f t="shared" si="1">B26*G26</f>
        <v>-3487.55</v>
      </c>
    </row>
    <row r="27" spans="1:8">
      <c r="A27" s="16" t="s">
        <v>90</v>
      </c>
      <c r="B27" s="9">
        <v>570</v>
      </c>
      <c r="C27" s="10">
        <v>45415</v>
      </c>
      <c r="D27" s="10">
        <v>45385</v>
      </c>
      <c r="E27" s="10"/>
      <c r="F27" s="10"/>
      <c r="G27" s="1">
        <f t="shared" si="0">D27-C27-(F27-E27)</f>
        <v>-30</v>
      </c>
      <c r="H27" s="9">
        <f t="shared" si="1">B27*G27</f>
        <v>-17100</v>
      </c>
    </row>
    <row r="28" spans="1:8">
      <c r="A28" s="16" t="s">
        <v>91</v>
      </c>
      <c r="B28" s="9">
        <v>1710</v>
      </c>
      <c r="C28" s="10">
        <v>45417</v>
      </c>
      <c r="D28" s="10">
        <v>45398</v>
      </c>
      <c r="E28" s="10"/>
      <c r="F28" s="10"/>
      <c r="G28" s="1">
        <f t="shared" si="0">D28-C28-(F28-E28)</f>
        <v>-19</v>
      </c>
      <c r="H28" s="9">
        <f t="shared" si="1">B28*G28</f>
        <v>-32490</v>
      </c>
    </row>
    <row r="29" spans="1:8">
      <c r="A29" s="16" t="s">
        <v>92</v>
      </c>
      <c r="B29" s="9">
        <v>344</v>
      </c>
      <c r="C29" s="10">
        <v>45417</v>
      </c>
      <c r="D29" s="10">
        <v>45398</v>
      </c>
      <c r="E29" s="10"/>
      <c r="F29" s="10"/>
      <c r="G29" s="1">
        <f t="shared" si="0">D29-C29-(F29-E29)</f>
        <v>-19</v>
      </c>
      <c r="H29" s="9">
        <f t="shared" si="1">B29*G29</f>
        <v>-6536</v>
      </c>
    </row>
    <row r="30" spans="1:8">
      <c r="A30" s="16" t="s">
        <v>93</v>
      </c>
      <c r="B30" s="9">
        <v>2072.73</v>
      </c>
      <c r="C30" s="10">
        <v>45423</v>
      </c>
      <c r="D30" s="10">
        <v>45398</v>
      </c>
      <c r="E30" s="10"/>
      <c r="F30" s="10"/>
      <c r="G30" s="1">
        <f t="shared" si="0">D30-C30-(F30-E30)</f>
        <v>-25</v>
      </c>
      <c r="H30" s="9">
        <f t="shared" si="1">B30*G30</f>
        <v>-51818.25</v>
      </c>
    </row>
    <row r="31" spans="1:8">
      <c r="A31" s="16" t="s">
        <v>94</v>
      </c>
      <c r="B31" s="9">
        <v>85</v>
      </c>
      <c r="C31" s="10">
        <v>45423</v>
      </c>
      <c r="D31" s="10">
        <v>45398</v>
      </c>
      <c r="E31" s="10"/>
      <c r="F31" s="10"/>
      <c r="G31" s="1">
        <f t="shared" si="0">D31-C31-(F31-E31)</f>
        <v>-25</v>
      </c>
      <c r="H31" s="9">
        <f t="shared" si="1">B31*G31</f>
        <v>-2125</v>
      </c>
    </row>
    <row r="32" spans="1:8">
      <c r="A32" s="16" t="s">
        <v>95</v>
      </c>
      <c r="B32" s="9">
        <v>2369</v>
      </c>
      <c r="C32" s="10">
        <v>45427</v>
      </c>
      <c r="D32" s="10">
        <v>45398</v>
      </c>
      <c r="E32" s="10"/>
      <c r="F32" s="10"/>
      <c r="G32" s="1">
        <f t="shared" si="0">D32-C32-(F32-E32)</f>
        <v>-29</v>
      </c>
      <c r="H32" s="9">
        <f t="shared" si="1">B32*G32</f>
        <v>-68701</v>
      </c>
    </row>
    <row r="33" spans="1:8">
      <c r="A33" s="16" t="s">
        <v>96</v>
      </c>
      <c r="B33" s="9">
        <v>54.75</v>
      </c>
      <c r="C33" s="10">
        <v>45427</v>
      </c>
      <c r="D33" s="10">
        <v>45398</v>
      </c>
      <c r="E33" s="10"/>
      <c r="F33" s="10"/>
      <c r="G33" s="1">
        <f t="shared" si="0">D33-C33-(F33-E33)</f>
        <v>-29</v>
      </c>
      <c r="H33" s="9">
        <f t="shared" si="1">B33*G33</f>
        <v>-1587.75</v>
      </c>
    </row>
    <row r="34" spans="1:8">
      <c r="A34" s="16" t="s">
        <v>97</v>
      </c>
      <c r="B34" s="9">
        <v>54.75</v>
      </c>
      <c r="C34" s="10">
        <v>45427</v>
      </c>
      <c r="D34" s="10">
        <v>45398</v>
      </c>
      <c r="E34" s="10"/>
      <c r="F34" s="10"/>
      <c r="G34" s="1">
        <f t="shared" si="0">D34-C34-(F34-E34)</f>
        <v>-29</v>
      </c>
      <c r="H34" s="9">
        <f t="shared" si="1">B34*G34</f>
        <v>-1587.75</v>
      </c>
    </row>
    <row r="35" spans="1:8">
      <c r="A35" s="16" t="s">
        <v>98</v>
      </c>
      <c r="B35" s="9">
        <v>810</v>
      </c>
      <c r="C35" s="10">
        <v>45427</v>
      </c>
      <c r="D35" s="10">
        <v>45398</v>
      </c>
      <c r="E35" s="10"/>
      <c r="F35" s="10"/>
      <c r="G35" s="1">
        <f t="shared" si="0">D35-C35-(F35-E35)</f>
        <v>-29</v>
      </c>
      <c r="H35" s="9">
        <f t="shared" si="1">B35*G35</f>
        <v>-23490</v>
      </c>
    </row>
    <row r="36" spans="1:8">
      <c r="A36" s="16" t="s">
        <v>99</v>
      </c>
      <c r="B36" s="9">
        <v>1320</v>
      </c>
      <c r="C36" s="10">
        <v>45431</v>
      </c>
      <c r="D36" s="10">
        <v>45401</v>
      </c>
      <c r="E36" s="10"/>
      <c r="F36" s="10"/>
      <c r="G36" s="1">
        <f t="shared" si="0">D36-C36-(F36-E36)</f>
        <v>-30</v>
      </c>
      <c r="H36" s="9">
        <f t="shared" si="1">B36*G36</f>
        <v>-39600</v>
      </c>
    </row>
    <row r="37" spans="1:8">
      <c r="A37" s="16" t="s">
        <v>100</v>
      </c>
      <c r="B37" s="9">
        <v>485</v>
      </c>
      <c r="C37" s="10">
        <v>45431</v>
      </c>
      <c r="D37" s="10">
        <v>45401</v>
      </c>
      <c r="E37" s="10"/>
      <c r="F37" s="10"/>
      <c r="G37" s="1">
        <f t="shared" si="0">D37-C37-(F37-E37)</f>
        <v>-30</v>
      </c>
      <c r="H37" s="9">
        <f t="shared" si="1">B37*G37</f>
        <v>-14550</v>
      </c>
    </row>
    <row r="38" spans="1:8">
      <c r="A38" s="16" t="s">
        <v>101</v>
      </c>
      <c r="B38" s="9">
        <v>147</v>
      </c>
      <c r="C38" s="10">
        <v>45431</v>
      </c>
      <c r="D38" s="10">
        <v>45401</v>
      </c>
      <c r="E38" s="10"/>
      <c r="F38" s="10"/>
      <c r="G38" s="1">
        <f t="shared" si="0">D38-C38-(F38-E38)</f>
        <v>-30</v>
      </c>
      <c r="H38" s="9">
        <f t="shared" si="1">B38*G38</f>
        <v>-4410</v>
      </c>
    </row>
    <row r="39" spans="1:8">
      <c r="A39" s="16" t="s">
        <v>102</v>
      </c>
      <c r="B39" s="9">
        <v>1058</v>
      </c>
      <c r="C39" s="10">
        <v>45431</v>
      </c>
      <c r="D39" s="10">
        <v>45401</v>
      </c>
      <c r="E39" s="10"/>
      <c r="F39" s="10"/>
      <c r="G39" s="1">
        <f t="shared" si="0">D39-C39-(F39-E39)</f>
        <v>-30</v>
      </c>
      <c r="H39" s="9">
        <f t="shared" si="1">B39*G39</f>
        <v>-31740</v>
      </c>
    </row>
    <row r="40" spans="1:8">
      <c r="A40" s="16" t="s">
        <v>103</v>
      </c>
      <c r="B40" s="9">
        <v>1689.32</v>
      </c>
      <c r="C40" s="10">
        <v>45431</v>
      </c>
      <c r="D40" s="10">
        <v>45401</v>
      </c>
      <c r="E40" s="10"/>
      <c r="F40" s="10"/>
      <c r="G40" s="1">
        <f t="shared" si="0">D40-C40-(F40-E40)</f>
        <v>-30</v>
      </c>
      <c r="H40" s="9">
        <f t="shared" si="1">B40*G40</f>
        <v>-50679.6</v>
      </c>
    </row>
    <row r="41" spans="1:8">
      <c r="A41" s="16" t="s">
        <v>104</v>
      </c>
      <c r="B41" s="9">
        <v>190.3</v>
      </c>
      <c r="C41" s="10">
        <v>45431</v>
      </c>
      <c r="D41" s="10">
        <v>45401</v>
      </c>
      <c r="E41" s="10"/>
      <c r="F41" s="10"/>
      <c r="G41" s="1">
        <f t="shared" si="0">D41-C41-(F41-E41)</f>
        <v>-30</v>
      </c>
      <c r="H41" s="9">
        <f t="shared" si="1">B41*G41</f>
        <v>-5709</v>
      </c>
    </row>
    <row r="42" spans="1:8">
      <c r="A42" s="16" t="s">
        <v>105</v>
      </c>
      <c r="B42" s="9">
        <v>102.03</v>
      </c>
      <c r="C42" s="10">
        <v>45434</v>
      </c>
      <c r="D42" s="10">
        <v>45406</v>
      </c>
      <c r="E42" s="10"/>
      <c r="F42" s="10"/>
      <c r="G42" s="1">
        <f t="shared" si="0">D42-C42-(F42-E42)</f>
        <v>-28</v>
      </c>
      <c r="H42" s="9">
        <f t="shared" si="1">B42*G42</f>
        <v>-2856.84</v>
      </c>
    </row>
    <row r="43" spans="1:8">
      <c r="A43" s="16" t="s">
        <v>106</v>
      </c>
      <c r="B43" s="9">
        <v>27354.82</v>
      </c>
      <c r="C43" s="10">
        <v>45434</v>
      </c>
      <c r="D43" s="10">
        <v>45406</v>
      </c>
      <c r="E43" s="10"/>
      <c r="F43" s="10"/>
      <c r="G43" s="1">
        <f t="shared" si="0">D43-C43-(F43-E43)</f>
        <v>-28</v>
      </c>
      <c r="H43" s="9">
        <f t="shared" si="1">B43*G43</f>
        <v>-765934.96</v>
      </c>
    </row>
    <row r="44" spans="1:8">
      <c r="A44" s="16" t="s">
        <v>107</v>
      </c>
      <c r="B44" s="9">
        <v>1100</v>
      </c>
      <c r="C44" s="10">
        <v>45434</v>
      </c>
      <c r="D44" s="10">
        <v>45406</v>
      </c>
      <c r="E44" s="10"/>
      <c r="F44" s="10"/>
      <c r="G44" s="1">
        <f t="shared" si="0">D44-C44-(F44-E44)</f>
        <v>-28</v>
      </c>
      <c r="H44" s="9">
        <f t="shared" si="1">B44*G44</f>
        <v>-30800</v>
      </c>
    </row>
    <row r="45" spans="1:8">
      <c r="A45" s="16" t="s">
        <v>108</v>
      </c>
      <c r="B45" s="9">
        <v>300</v>
      </c>
      <c r="C45" s="10">
        <v>45434</v>
      </c>
      <c r="D45" s="10">
        <v>45406</v>
      </c>
      <c r="E45" s="10"/>
      <c r="F45" s="10"/>
      <c r="G45" s="1">
        <f t="shared" si="0">D45-C45-(F45-E45)</f>
        <v>-28</v>
      </c>
      <c r="H45" s="9">
        <f t="shared" si="1">B45*G45</f>
        <v>-8400</v>
      </c>
    </row>
    <row r="46" spans="1:8">
      <c r="A46" s="16" t="s">
        <v>109</v>
      </c>
      <c r="B46" s="9">
        <v>751.97</v>
      </c>
      <c r="C46" s="10">
        <v>45434</v>
      </c>
      <c r="D46" s="10">
        <v>45406</v>
      </c>
      <c r="E46" s="10"/>
      <c r="F46" s="10"/>
      <c r="G46" s="1">
        <f t="shared" si="0">D46-C46-(F46-E46)</f>
        <v>-28</v>
      </c>
      <c r="H46" s="9">
        <f t="shared" si="1">B46*G46</f>
        <v>-21055.16</v>
      </c>
    </row>
    <row r="47" spans="1:8">
      <c r="A47" s="16" t="s">
        <v>110</v>
      </c>
      <c r="B47" s="9">
        <v>12753.98</v>
      </c>
      <c r="C47" s="10">
        <v>45435</v>
      </c>
      <c r="D47" s="10">
        <v>45406</v>
      </c>
      <c r="E47" s="10"/>
      <c r="F47" s="10"/>
      <c r="G47" s="1">
        <f t="shared" si="0">D47-C47-(F47-E47)</f>
        <v>-29</v>
      </c>
      <c r="H47" s="9">
        <f t="shared" si="1">B47*G47</f>
        <v>-369865.42</v>
      </c>
    </row>
    <row r="48" spans="1:8">
      <c r="A48" s="16" t="s">
        <v>111</v>
      </c>
      <c r="B48" s="9">
        <v>1216.19</v>
      </c>
      <c r="C48" s="10">
        <v>45449</v>
      </c>
      <c r="D48" s="10">
        <v>45420</v>
      </c>
      <c r="E48" s="10"/>
      <c r="F48" s="10"/>
      <c r="G48" s="1">
        <f t="shared" si="0">D48-C48-(F48-E48)</f>
        <v>-29</v>
      </c>
      <c r="H48" s="9">
        <f t="shared" si="1">B48*G48</f>
        <v>-35269.51</v>
      </c>
    </row>
    <row r="49" spans="1:8">
      <c r="A49" s="16" t="s">
        <v>112</v>
      </c>
      <c r="B49" s="9">
        <v>545.57</v>
      </c>
      <c r="C49" s="10">
        <v>45449</v>
      </c>
      <c r="D49" s="10">
        <v>45420</v>
      </c>
      <c r="E49" s="10"/>
      <c r="F49" s="10"/>
      <c r="G49" s="1">
        <f t="shared" si="0">D49-C49-(F49-E49)</f>
        <v>-29</v>
      </c>
      <c r="H49" s="9">
        <f t="shared" si="1">B49*G49</f>
        <v>-15821.53</v>
      </c>
    </row>
    <row r="50" spans="1:8">
      <c r="A50" s="16" t="s">
        <v>113</v>
      </c>
      <c r="B50" s="9">
        <v>1190</v>
      </c>
      <c r="C50" s="10">
        <v>45449</v>
      </c>
      <c r="D50" s="10">
        <v>45420</v>
      </c>
      <c r="E50" s="10"/>
      <c r="F50" s="10"/>
      <c r="G50" s="1">
        <f t="shared" si="0">D50-C50-(F50-E50)</f>
        <v>-29</v>
      </c>
      <c r="H50" s="9">
        <f t="shared" si="1">B50*G50</f>
        <v>-34510</v>
      </c>
    </row>
    <row r="51" spans="1:8">
      <c r="A51" s="16" t="s">
        <v>114</v>
      </c>
      <c r="B51" s="9">
        <v>1815.45</v>
      </c>
      <c r="C51" s="10">
        <v>45449</v>
      </c>
      <c r="D51" s="10">
        <v>45420</v>
      </c>
      <c r="E51" s="10"/>
      <c r="F51" s="10"/>
      <c r="G51" s="1">
        <f t="shared" si="0">D51-C51-(F51-E51)</f>
        <v>-29</v>
      </c>
      <c r="H51" s="9">
        <f t="shared" si="1">B51*G51</f>
        <v>-52648.05</v>
      </c>
    </row>
    <row r="52" spans="1:8">
      <c r="A52" s="16" t="s">
        <v>115</v>
      </c>
      <c r="B52" s="9">
        <v>1485</v>
      </c>
      <c r="C52" s="10">
        <v>45449</v>
      </c>
      <c r="D52" s="10">
        <v>45420</v>
      </c>
      <c r="E52" s="10"/>
      <c r="F52" s="10"/>
      <c r="G52" s="1">
        <f t="shared" si="0">D52-C52-(F52-E52)</f>
        <v>-29</v>
      </c>
      <c r="H52" s="9">
        <f t="shared" si="1">B52*G52</f>
        <v>-43065</v>
      </c>
    </row>
    <row r="53" spans="1:8">
      <c r="A53" s="16" t="s">
        <v>116</v>
      </c>
      <c r="B53" s="9">
        <v>109.33</v>
      </c>
      <c r="C53" s="10">
        <v>45449</v>
      </c>
      <c r="D53" s="10">
        <v>45420</v>
      </c>
      <c r="E53" s="10"/>
      <c r="F53" s="10"/>
      <c r="G53" s="1">
        <f t="shared" si="0">D53-C53-(F53-E53)</f>
        <v>-29</v>
      </c>
      <c r="H53" s="9">
        <f t="shared" si="1">B53*G53</f>
        <v>-3170.57</v>
      </c>
    </row>
    <row r="54" spans="1:8">
      <c r="A54" s="16" t="s">
        <v>117</v>
      </c>
      <c r="B54" s="9">
        <v>782</v>
      </c>
      <c r="C54" s="10">
        <v>45449</v>
      </c>
      <c r="D54" s="10">
        <v>45420</v>
      </c>
      <c r="E54" s="10"/>
      <c r="F54" s="10"/>
      <c r="G54" s="1">
        <f t="shared" si="0">D54-C54-(F54-E54)</f>
        <v>-29</v>
      </c>
      <c r="H54" s="9">
        <f t="shared" si="1">B54*G54</f>
        <v>-22678</v>
      </c>
    </row>
    <row r="55" spans="1:8">
      <c r="A55" s="16" t="s">
        <v>118</v>
      </c>
      <c r="B55" s="9">
        <v>4000</v>
      </c>
      <c r="C55" s="10">
        <v>45449</v>
      </c>
      <c r="D55" s="10">
        <v>45420</v>
      </c>
      <c r="E55" s="10"/>
      <c r="F55" s="10"/>
      <c r="G55" s="1">
        <f t="shared" si="0">D55-C55-(F55-E55)</f>
        <v>-29</v>
      </c>
      <c r="H55" s="9">
        <f t="shared" si="1">B55*G55</f>
        <v>-116000</v>
      </c>
    </row>
    <row r="56" spans="1:8">
      <c r="A56" s="16" t="s">
        <v>119</v>
      </c>
      <c r="B56" s="9">
        <v>1160</v>
      </c>
      <c r="C56" s="10">
        <v>45453</v>
      </c>
      <c r="D56" s="10">
        <v>45423</v>
      </c>
      <c r="E56" s="10"/>
      <c r="F56" s="10"/>
      <c r="G56" s="1">
        <f t="shared" si="0">D56-C56-(F56-E56)</f>
        <v>-30</v>
      </c>
      <c r="H56" s="9">
        <f t="shared" si="1">B56*G56</f>
        <v>-34800</v>
      </c>
    </row>
    <row r="57" spans="1:8">
      <c r="A57" s="16" t="s">
        <v>120</v>
      </c>
      <c r="B57" s="9">
        <v>594</v>
      </c>
      <c r="C57" s="10">
        <v>45453</v>
      </c>
      <c r="D57" s="10">
        <v>45423</v>
      </c>
      <c r="E57" s="10"/>
      <c r="F57" s="10"/>
      <c r="G57" s="1">
        <f t="shared" si="0">D57-C57-(F57-E57)</f>
        <v>-30</v>
      </c>
      <c r="H57" s="9">
        <f t="shared" si="1">B57*G57</f>
        <v>-17820</v>
      </c>
    </row>
    <row r="58" spans="1:8">
      <c r="A58" s="16" t="s">
        <v>121</v>
      </c>
      <c r="B58" s="9">
        <v>100</v>
      </c>
      <c r="C58" s="10">
        <v>45453</v>
      </c>
      <c r="D58" s="10">
        <v>45423</v>
      </c>
      <c r="E58" s="10"/>
      <c r="F58" s="10"/>
      <c r="G58" s="1">
        <f t="shared" si="0">D58-C58-(F58-E58)</f>
        <v>-30</v>
      </c>
      <c r="H58" s="9">
        <f t="shared" si="1">B58*G58</f>
        <v>-3000</v>
      </c>
    </row>
    <row r="59" spans="1:8">
      <c r="A59" s="16" t="s">
        <v>122</v>
      </c>
      <c r="B59" s="9">
        <v>99</v>
      </c>
      <c r="C59" s="10">
        <v>45453</v>
      </c>
      <c r="D59" s="10">
        <v>45423</v>
      </c>
      <c r="E59" s="10"/>
      <c r="F59" s="10"/>
      <c r="G59" s="1">
        <f t="shared" si="0">D59-C59-(F59-E59)</f>
        <v>-30</v>
      </c>
      <c r="H59" s="9">
        <f t="shared" si="1">B59*G59</f>
        <v>-2970</v>
      </c>
    </row>
    <row r="60" spans="1:8">
      <c r="A60" s="16" t="s">
        <v>123</v>
      </c>
      <c r="B60" s="9">
        <v>22.57</v>
      </c>
      <c r="C60" s="10">
        <v>45455</v>
      </c>
      <c r="D60" s="10">
        <v>45442</v>
      </c>
      <c r="E60" s="10"/>
      <c r="F60" s="10"/>
      <c r="G60" s="1">
        <f t="shared" si="0">D60-C60-(F60-E60)</f>
        <v>-13</v>
      </c>
      <c r="H60" s="9">
        <f t="shared" si="1">B60*G60</f>
        <v>-293.41</v>
      </c>
    </row>
    <row r="61" spans="1:8">
      <c r="A61" s="16" t="s">
        <v>124</v>
      </c>
      <c r="B61" s="9">
        <v>9938</v>
      </c>
      <c r="C61" s="10">
        <v>45449</v>
      </c>
      <c r="D61" s="10">
        <v>45442</v>
      </c>
      <c r="E61" s="10"/>
      <c r="F61" s="10"/>
      <c r="G61" s="1">
        <f t="shared" si="0">D61-C61-(F61-E61)</f>
        <v>-7</v>
      </c>
      <c r="H61" s="9">
        <f t="shared" si="1">B61*G61</f>
        <v>-69566</v>
      </c>
    </row>
    <row r="62" spans="1:8">
      <c r="A62" s="16" t="s">
        <v>125</v>
      </c>
      <c r="B62" s="9">
        <v>25369</v>
      </c>
      <c r="C62" s="10">
        <v>45455</v>
      </c>
      <c r="D62" s="10">
        <v>45442</v>
      </c>
      <c r="E62" s="10"/>
      <c r="F62" s="10"/>
      <c r="G62" s="1">
        <f t="shared" si="0">D62-C62-(F62-E62)</f>
        <v>-13</v>
      </c>
      <c r="H62" s="9">
        <f t="shared" si="1">B62*G62</f>
        <v>-329797</v>
      </c>
    </row>
    <row r="63" spans="1:8">
      <c r="A63" s="16" t="s">
        <v>126</v>
      </c>
      <c r="B63" s="9">
        <v>316.78</v>
      </c>
      <c r="C63" s="10">
        <v>45455</v>
      </c>
      <c r="D63" s="10">
        <v>45442</v>
      </c>
      <c r="E63" s="10"/>
      <c r="F63" s="10"/>
      <c r="G63" s="1">
        <f t="shared" si="0">D63-C63-(F63-E63)</f>
        <v>-13</v>
      </c>
      <c r="H63" s="9">
        <f t="shared" si="1">B63*G63</f>
        <v>-4118.14</v>
      </c>
    </row>
    <row r="64" spans="1:8">
      <c r="A64" s="16" t="s">
        <v>127</v>
      </c>
      <c r="B64" s="9">
        <v>408.84</v>
      </c>
      <c r="C64" s="10">
        <v>45455</v>
      </c>
      <c r="D64" s="10">
        <v>45442</v>
      </c>
      <c r="E64" s="10"/>
      <c r="F64" s="10"/>
      <c r="G64" s="1">
        <f t="shared" si="0">D64-C64-(F64-E64)</f>
        <v>-13</v>
      </c>
      <c r="H64" s="9">
        <f t="shared" si="1">B64*G64</f>
        <v>-5314.92</v>
      </c>
    </row>
    <row r="65" spans="1:8">
      <c r="A65" s="16" t="s">
        <v>128</v>
      </c>
      <c r="B65" s="9">
        <v>763.64</v>
      </c>
      <c r="C65" s="10">
        <v>45455</v>
      </c>
      <c r="D65" s="10">
        <v>45442</v>
      </c>
      <c r="E65" s="10"/>
      <c r="F65" s="10"/>
      <c r="G65" s="1">
        <f t="shared" si="0">D65-C65-(F65-E65)</f>
        <v>-13</v>
      </c>
      <c r="H65" s="9">
        <f t="shared" si="1">B65*G65</f>
        <v>-9927.32</v>
      </c>
    </row>
    <row r="66" spans="1:8">
      <c r="A66" s="16" t="s">
        <v>129</v>
      </c>
      <c r="B66" s="9">
        <v>472.93</v>
      </c>
      <c r="C66" s="10">
        <v>45471</v>
      </c>
      <c r="D66" s="10">
        <v>45442</v>
      </c>
      <c r="E66" s="10"/>
      <c r="F66" s="10"/>
      <c r="G66" s="1">
        <f t="shared" si="0">D66-C66-(F66-E66)</f>
        <v>-29</v>
      </c>
      <c r="H66" s="9">
        <f t="shared" si="1">B66*G66</f>
        <v>-13714.97</v>
      </c>
    </row>
    <row r="67" spans="1:8">
      <c r="A67" s="16" t="s">
        <v>130</v>
      </c>
      <c r="B67" s="9">
        <v>876</v>
      </c>
      <c r="C67" s="10">
        <v>45471</v>
      </c>
      <c r="D67" s="10">
        <v>45442</v>
      </c>
      <c r="E67" s="10"/>
      <c r="F67" s="10"/>
      <c r="G67" s="1">
        <f t="shared" si="0">D67-C67-(F67-E67)</f>
        <v>-29</v>
      </c>
      <c r="H67" s="9">
        <f t="shared" si="1">B67*G67</f>
        <v>-25404</v>
      </c>
    </row>
    <row r="68" spans="1:8">
      <c r="A68" s="16" t="s">
        <v>131</v>
      </c>
      <c r="B68" s="9">
        <v>644</v>
      </c>
      <c r="C68" s="10">
        <v>45471</v>
      </c>
      <c r="D68" s="10">
        <v>45442</v>
      </c>
      <c r="E68" s="10"/>
      <c r="F68" s="10"/>
      <c r="G68" s="1">
        <f t="shared" si="0">D68-C68-(F68-E68)</f>
        <v>-29</v>
      </c>
      <c r="H68" s="9">
        <f t="shared" si="1">B68*G68</f>
        <v>-18676</v>
      </c>
    </row>
    <row r="69" spans="1:8">
      <c r="A69" s="16" t="s">
        <v>132</v>
      </c>
      <c r="B69" s="9">
        <v>2454.1</v>
      </c>
      <c r="C69" s="10">
        <v>45471</v>
      </c>
      <c r="D69" s="10">
        <v>45442</v>
      </c>
      <c r="E69" s="10"/>
      <c r="F69" s="10"/>
      <c r="G69" s="1">
        <f t="shared" si="2" ref="G69:G132">D69-C69-(F69-E69)</f>
        <v>-29</v>
      </c>
      <c r="H69" s="9">
        <f t="shared" si="3" ref="H69:H132">B69*G69</f>
        <v>-71168.9</v>
      </c>
    </row>
    <row r="70" spans="1:8">
      <c r="A70" s="16" t="s">
        <v>133</v>
      </c>
      <c r="B70" s="9">
        <v>915</v>
      </c>
      <c r="C70" s="10">
        <v>45471</v>
      </c>
      <c r="D70" s="10">
        <v>45442</v>
      </c>
      <c r="E70" s="10"/>
      <c r="F70" s="10"/>
      <c r="G70" s="1">
        <f t="shared" si="2">D70-C70-(F70-E70)</f>
        <v>-29</v>
      </c>
      <c r="H70" s="9">
        <f t="shared" si="3">B70*G70</f>
        <v>-26535</v>
      </c>
    </row>
    <row r="71" spans="1:8">
      <c r="A71" s="16" t="s">
        <v>134</v>
      </c>
      <c r="B71" s="9">
        <v>400</v>
      </c>
      <c r="C71" s="10">
        <v>45471</v>
      </c>
      <c r="D71" s="10">
        <v>45442</v>
      </c>
      <c r="E71" s="10"/>
      <c r="F71" s="10"/>
      <c r="G71" s="1">
        <f t="shared" si="2">D71-C71-(F71-E71)</f>
        <v>-29</v>
      </c>
      <c r="H71" s="9">
        <f t="shared" si="3">B71*G71</f>
        <v>-11600</v>
      </c>
    </row>
    <row r="72" spans="1:8">
      <c r="A72" s="16" t="s">
        <v>135</v>
      </c>
      <c r="B72" s="9">
        <v>1640</v>
      </c>
      <c r="C72" s="10">
        <v>45471</v>
      </c>
      <c r="D72" s="10">
        <v>45442</v>
      </c>
      <c r="E72" s="10"/>
      <c r="F72" s="10"/>
      <c r="G72" s="1">
        <f t="shared" si="2">D72-C72-(F72-E72)</f>
        <v>-29</v>
      </c>
      <c r="H72" s="9">
        <f t="shared" si="3">B72*G72</f>
        <v>-47560</v>
      </c>
    </row>
    <row r="73" spans="1:8">
      <c r="A73" s="16" t="s">
        <v>136</v>
      </c>
      <c r="B73" s="9">
        <v>1973</v>
      </c>
      <c r="C73" s="10">
        <v>45471</v>
      </c>
      <c r="D73" s="10">
        <v>45447</v>
      </c>
      <c r="E73" s="10"/>
      <c r="F73" s="10"/>
      <c r="G73" s="1">
        <f t="shared" si="2">D73-C73-(F73-E73)</f>
        <v>-24</v>
      </c>
      <c r="H73" s="9">
        <f t="shared" si="3">B73*G73</f>
        <v>-47352</v>
      </c>
    </row>
    <row r="74" spans="1:8">
      <c r="A74" s="16" t="s">
        <v>137</v>
      </c>
      <c r="B74" s="9">
        <v>70.2</v>
      </c>
      <c r="C74" s="10">
        <v>45471</v>
      </c>
      <c r="D74" s="10">
        <v>45447</v>
      </c>
      <c r="E74" s="10"/>
      <c r="F74" s="10"/>
      <c r="G74" s="1">
        <f t="shared" si="2">D74-C74-(F74-E74)</f>
        <v>-24</v>
      </c>
      <c r="H74" s="9">
        <f t="shared" si="3">B74*G74</f>
        <v>-1684.8</v>
      </c>
    </row>
    <row r="75" spans="1:8">
      <c r="A75" s="16" t="s">
        <v>138</v>
      </c>
      <c r="B75" s="9">
        <v>150</v>
      </c>
      <c r="C75" s="10">
        <v>45471</v>
      </c>
      <c r="D75" s="10">
        <v>45447</v>
      </c>
      <c r="E75" s="10"/>
      <c r="F75" s="10"/>
      <c r="G75" s="1">
        <f t="shared" si="2">D75-C75-(F75-E75)</f>
        <v>-24</v>
      </c>
      <c r="H75" s="9">
        <f t="shared" si="3">B75*G75</f>
        <v>-3600</v>
      </c>
    </row>
    <row r="76" spans="1:8">
      <c r="A76" s="16" t="s">
        <v>139</v>
      </c>
      <c r="B76" s="9">
        <v>1700</v>
      </c>
      <c r="C76" s="10">
        <v>45471</v>
      </c>
      <c r="D76" s="10">
        <v>45447</v>
      </c>
      <c r="E76" s="10"/>
      <c r="F76" s="10"/>
      <c r="G76" s="1">
        <f t="shared" si="2">D76-C76-(F76-E76)</f>
        <v>-24</v>
      </c>
      <c r="H76" s="9">
        <f t="shared" si="3">B76*G76</f>
        <v>-40800</v>
      </c>
    </row>
    <row r="77" spans="1:8">
      <c r="A77" s="16" t="s">
        <v>140</v>
      </c>
      <c r="B77" s="9">
        <v>2319.82</v>
      </c>
      <c r="C77" s="10">
        <v>45471</v>
      </c>
      <c r="D77" s="10">
        <v>45447</v>
      </c>
      <c r="E77" s="10"/>
      <c r="F77" s="10"/>
      <c r="G77" s="1">
        <f t="shared" si="2">D77-C77-(F77-E77)</f>
        <v>-24</v>
      </c>
      <c r="H77" s="9">
        <f t="shared" si="3">B77*G77</f>
        <v>-55675.68</v>
      </c>
    </row>
    <row r="78" spans="1:8">
      <c r="A78" s="16" t="s">
        <v>141</v>
      </c>
      <c r="B78" s="9">
        <v>975</v>
      </c>
      <c r="C78" s="10">
        <v>45471</v>
      </c>
      <c r="D78" s="10">
        <v>45447</v>
      </c>
      <c r="E78" s="10"/>
      <c r="F78" s="10"/>
      <c r="G78" s="1">
        <f t="shared" si="2">D78-C78-(F78-E78)</f>
        <v>-24</v>
      </c>
      <c r="H78" s="9">
        <f t="shared" si="3">B78*G78</f>
        <v>-23400</v>
      </c>
    </row>
    <row r="79" spans="1:8">
      <c r="A79" s="16" t="s">
        <v>142</v>
      </c>
      <c r="B79" s="9">
        <v>2520</v>
      </c>
      <c r="C79" s="10">
        <v>45471</v>
      </c>
      <c r="D79" s="10">
        <v>45447</v>
      </c>
      <c r="E79" s="10"/>
      <c r="F79" s="10"/>
      <c r="G79" s="1">
        <f t="shared" si="2">D79-C79-(F79-E79)</f>
        <v>-24</v>
      </c>
      <c r="H79" s="9">
        <f t="shared" si="3">B79*G79</f>
        <v>-60480</v>
      </c>
    </row>
    <row r="80" spans="1:8">
      <c r="A80" s="16" t="s">
        <v>143</v>
      </c>
      <c r="B80" s="9">
        <v>3400</v>
      </c>
      <c r="C80" s="10">
        <v>45471</v>
      </c>
      <c r="D80" s="10">
        <v>45447</v>
      </c>
      <c r="E80" s="10"/>
      <c r="F80" s="10"/>
      <c r="G80" s="1">
        <f t="shared" si="2">D80-C80-(F80-E80)</f>
        <v>-24</v>
      </c>
      <c r="H80" s="9">
        <f t="shared" si="3">B80*G80</f>
        <v>-81600</v>
      </c>
    </row>
    <row r="81" spans="1:8">
      <c r="A81" s="16" t="s">
        <v>144</v>
      </c>
      <c r="B81" s="9">
        <v>245</v>
      </c>
      <c r="C81" s="10">
        <v>45471</v>
      </c>
      <c r="D81" s="10">
        <v>45447</v>
      </c>
      <c r="E81" s="10"/>
      <c r="F81" s="10"/>
      <c r="G81" s="1">
        <f t="shared" si="2">D81-C81-(F81-E81)</f>
        <v>-24</v>
      </c>
      <c r="H81" s="9">
        <f t="shared" si="3">B81*G81</f>
        <v>-5880</v>
      </c>
    </row>
    <row r="82" spans="1:8">
      <c r="A82" s="16" t="s">
        <v>145</v>
      </c>
      <c r="B82" s="9">
        <v>1083</v>
      </c>
      <c r="C82" s="10">
        <v>45471</v>
      </c>
      <c r="D82" s="10">
        <v>45447</v>
      </c>
      <c r="E82" s="10"/>
      <c r="F82" s="10"/>
      <c r="G82" s="1">
        <f t="shared" si="2">D82-C82-(F82-E82)</f>
        <v>-24</v>
      </c>
      <c r="H82" s="9">
        <f t="shared" si="3">B82*G82</f>
        <v>-25992</v>
      </c>
    </row>
    <row r="83" spans="1:8">
      <c r="A83" s="16" t="s">
        <v>146</v>
      </c>
      <c r="B83" s="9">
        <v>1672.13</v>
      </c>
      <c r="C83" s="10">
        <v>45471</v>
      </c>
      <c r="D83" s="10">
        <v>45447</v>
      </c>
      <c r="E83" s="10"/>
      <c r="F83" s="10"/>
      <c r="G83" s="1">
        <f t="shared" si="2">D83-C83-(F83-E83)</f>
        <v>-24</v>
      </c>
      <c r="H83" s="9">
        <f t="shared" si="3">B83*G83</f>
        <v>-40131.12</v>
      </c>
    </row>
    <row r="84" spans="1:8">
      <c r="A84" s="16" t="s">
        <v>147</v>
      </c>
      <c r="B84" s="9">
        <v>330</v>
      </c>
      <c r="C84" s="10">
        <v>45473</v>
      </c>
      <c r="D84" s="10">
        <v>45447</v>
      </c>
      <c r="E84" s="10"/>
      <c r="F84" s="10"/>
      <c r="G84" s="1">
        <f t="shared" si="2">D84-C84-(F84-E84)</f>
        <v>-26</v>
      </c>
      <c r="H84" s="9">
        <f t="shared" si="3">B84*G84</f>
        <v>-8580</v>
      </c>
    </row>
    <row r="85" spans="1:8">
      <c r="A85" s="16" t="s">
        <v>148</v>
      </c>
      <c r="B85" s="9">
        <v>565.73</v>
      </c>
      <c r="C85" s="10">
        <v>45472</v>
      </c>
      <c r="D85" s="10">
        <v>45447</v>
      </c>
      <c r="E85" s="10"/>
      <c r="F85" s="10"/>
      <c r="G85" s="1">
        <f t="shared" si="2">D85-C85-(F85-E85)</f>
        <v>-25</v>
      </c>
      <c r="H85" s="9">
        <f t="shared" si="3">B85*G85</f>
        <v>-14143.25</v>
      </c>
    </row>
    <row r="86" spans="1:8">
      <c r="A86" s="16" t="s">
        <v>149</v>
      </c>
      <c r="B86" s="9">
        <v>480</v>
      </c>
      <c r="C86" s="10">
        <v>45473</v>
      </c>
      <c r="D86" s="10">
        <v>45447</v>
      </c>
      <c r="E86" s="10"/>
      <c r="F86" s="10"/>
      <c r="G86" s="1">
        <f t="shared" si="2">D86-C86-(F86-E86)</f>
        <v>-26</v>
      </c>
      <c r="H86" s="9">
        <f t="shared" si="3">B86*G86</f>
        <v>-12480</v>
      </c>
    </row>
    <row r="87" spans="1:8">
      <c r="A87" s="16" t="s">
        <v>150</v>
      </c>
      <c r="B87" s="9">
        <v>2200</v>
      </c>
      <c r="C87" s="10">
        <v>45473</v>
      </c>
      <c r="D87" s="10">
        <v>45447</v>
      </c>
      <c r="E87" s="10"/>
      <c r="F87" s="10"/>
      <c r="G87" s="1">
        <f t="shared" si="2">D87-C87-(F87-E87)</f>
        <v>-26</v>
      </c>
      <c r="H87" s="9">
        <f t="shared" si="3">B87*G87</f>
        <v>-57200</v>
      </c>
    </row>
    <row r="88" spans="1:8">
      <c r="A88" s="16" t="s">
        <v>151</v>
      </c>
      <c r="B88" s="9">
        <v>93.45</v>
      </c>
      <c r="C88" s="10">
        <v>45477</v>
      </c>
      <c r="D88" s="10">
        <v>45447</v>
      </c>
      <c r="E88" s="10"/>
      <c r="F88" s="10"/>
      <c r="G88" s="1">
        <f t="shared" si="2">D88-C88-(F88-E88)</f>
        <v>-30</v>
      </c>
      <c r="H88" s="9">
        <f t="shared" si="3">B88*G88</f>
        <v>-2803.5</v>
      </c>
    </row>
    <row r="89" spans="1:8">
      <c r="A89" s="16" t="s">
        <v>152</v>
      </c>
      <c r="B89" s="9">
        <v>41184.26</v>
      </c>
      <c r="C89" s="10">
        <v>45449</v>
      </c>
      <c r="D89" s="10">
        <v>45457</v>
      </c>
      <c r="E89" s="10"/>
      <c r="F89" s="10"/>
      <c r="G89" s="1">
        <f t="shared" si="2">D89-C89-(F89-E89)</f>
        <v>8</v>
      </c>
      <c r="H89" s="9">
        <f t="shared" si="3">B89*G89</f>
        <v>329474.08</v>
      </c>
    </row>
    <row r="90" spans="1:8">
      <c r="A90" s="16" t="s">
        <v>153</v>
      </c>
      <c r="B90" s="9">
        <v>5093.21</v>
      </c>
      <c r="C90" s="10">
        <v>45471</v>
      </c>
      <c r="D90" s="10">
        <v>45457</v>
      </c>
      <c r="E90" s="10"/>
      <c r="F90" s="10"/>
      <c r="G90" s="1">
        <f t="shared" si="2">D90-C90-(F90-E90)</f>
        <v>-14</v>
      </c>
      <c r="H90" s="9">
        <f t="shared" si="3">B90*G90</f>
        <v>-71304.94</v>
      </c>
    </row>
    <row r="91" spans="1:8">
      <c r="A91" s="16" t="s">
        <v>154</v>
      </c>
      <c r="B91" s="9">
        <v>12351.5</v>
      </c>
      <c r="C91" s="10">
        <v>45471</v>
      </c>
      <c r="D91" s="10">
        <v>45461</v>
      </c>
      <c r="E91" s="10"/>
      <c r="F91" s="10"/>
      <c r="G91" s="1">
        <f t="shared" si="2">D91-C91-(F91-E91)</f>
        <v>-10</v>
      </c>
      <c r="H91" s="9">
        <f t="shared" si="3">B91*G91</f>
        <v>-123515</v>
      </c>
    </row>
    <row r="92" spans="1:8">
      <c r="A92" s="16" t="s">
        <v>155</v>
      </c>
      <c r="B92" s="9">
        <v>1138</v>
      </c>
      <c r="C92" s="10">
        <v>45490</v>
      </c>
      <c r="D92" s="10">
        <v>45461</v>
      </c>
      <c r="E92" s="10"/>
      <c r="F92" s="10"/>
      <c r="G92" s="1">
        <f t="shared" si="2">D92-C92-(F92-E92)</f>
        <v>-29</v>
      </c>
      <c r="H92" s="9">
        <f t="shared" si="3">B92*G92</f>
        <v>-33002</v>
      </c>
    </row>
    <row r="93" spans="1:8">
      <c r="A93" s="16" t="s">
        <v>156</v>
      </c>
      <c r="B93" s="9">
        <v>2730.1</v>
      </c>
      <c r="C93" s="10">
        <v>45490</v>
      </c>
      <c r="D93" s="10">
        <v>45461</v>
      </c>
      <c r="E93" s="10"/>
      <c r="F93" s="10"/>
      <c r="G93" s="1">
        <f t="shared" si="2">D93-C93-(F93-E93)</f>
        <v>-29</v>
      </c>
      <c r="H93" s="9">
        <f t="shared" si="3">B93*G93</f>
        <v>-79172.9</v>
      </c>
    </row>
    <row r="94" spans="1:8">
      <c r="A94" s="16" t="s">
        <v>157</v>
      </c>
      <c r="B94" s="9">
        <v>47.15</v>
      </c>
      <c r="C94" s="10">
        <v>45490</v>
      </c>
      <c r="D94" s="10">
        <v>45461</v>
      </c>
      <c r="E94" s="10"/>
      <c r="F94" s="10"/>
      <c r="G94" s="1">
        <f t="shared" si="2">D94-C94-(F94-E94)</f>
        <v>-29</v>
      </c>
      <c r="H94" s="9">
        <f t="shared" si="3">B94*G94</f>
        <v>-1367.35</v>
      </c>
    </row>
    <row r="95" spans="1:8">
      <c r="A95" s="16" t="s">
        <v>158</v>
      </c>
      <c r="B95" s="9">
        <v>1750</v>
      </c>
      <c r="C95" s="10">
        <v>45490</v>
      </c>
      <c r="D95" s="10">
        <v>45461</v>
      </c>
      <c r="E95" s="10"/>
      <c r="F95" s="10"/>
      <c r="G95" s="1">
        <f t="shared" si="2">D95-C95-(F95-E95)</f>
        <v>-29</v>
      </c>
      <c r="H95" s="9">
        <f t="shared" si="3">B95*G95</f>
        <v>-50750</v>
      </c>
    </row>
    <row r="96" spans="1:8">
      <c r="A96" s="16" t="s">
        <v>159</v>
      </c>
      <c r="B96" s="9">
        <v>500</v>
      </c>
      <c r="C96" s="10">
        <v>45490</v>
      </c>
      <c r="D96" s="10">
        <v>45461</v>
      </c>
      <c r="E96" s="10"/>
      <c r="F96" s="10"/>
      <c r="G96" s="1">
        <f t="shared" si="2">D96-C96-(F96-E96)</f>
        <v>-29</v>
      </c>
      <c r="H96" s="9">
        <f t="shared" si="3">B96*G96</f>
        <v>-14500</v>
      </c>
    </row>
    <row r="97" spans="1:8">
      <c r="A97" s="16" t="s">
        <v>160</v>
      </c>
      <c r="B97" s="9">
        <v>12892</v>
      </c>
      <c r="C97" s="10">
        <v>45490</v>
      </c>
      <c r="D97" s="10">
        <v>45461</v>
      </c>
      <c r="E97" s="10"/>
      <c r="F97" s="10"/>
      <c r="G97" s="1">
        <f t="shared" si="2">D97-C97-(F97-E97)</f>
        <v>-29</v>
      </c>
      <c r="H97" s="9">
        <f t="shared" si="3">B97*G97</f>
        <v>-373868</v>
      </c>
    </row>
    <row r="98" spans="1:8">
      <c r="A98" s="16" t="s">
        <v>161</v>
      </c>
      <c r="B98" s="9">
        <v>321.74</v>
      </c>
      <c r="C98" s="10">
        <v>45490</v>
      </c>
      <c r="D98" s="10">
        <v>45461</v>
      </c>
      <c r="E98" s="10"/>
      <c r="F98" s="10"/>
      <c r="G98" s="1">
        <f t="shared" si="2">D98-C98-(F98-E98)</f>
        <v>-29</v>
      </c>
      <c r="H98" s="9">
        <f t="shared" si="3">B98*G98</f>
        <v>-9330.46</v>
      </c>
    </row>
    <row r="99" spans="1:8">
      <c r="A99" s="16" t="s">
        <v>162</v>
      </c>
      <c r="B99" s="9">
        <v>6122.5</v>
      </c>
      <c r="C99" s="10">
        <v>45490</v>
      </c>
      <c r="D99" s="10">
        <v>45461</v>
      </c>
      <c r="E99" s="10"/>
      <c r="F99" s="10"/>
      <c r="G99" s="1">
        <f t="shared" si="2">D99-C99-(F99-E99)</f>
        <v>-29</v>
      </c>
      <c r="H99" s="9">
        <f t="shared" si="3">B99*G99</f>
        <v>-177552.5</v>
      </c>
    </row>
    <row r="100" spans="1:8">
      <c r="A100" s="16" t="s">
        <v>163</v>
      </c>
      <c r="B100" s="9">
        <v>1750</v>
      </c>
      <c r="C100" s="10">
        <v>45490</v>
      </c>
      <c r="D100" s="10">
        <v>45461</v>
      </c>
      <c r="E100" s="10"/>
      <c r="F100" s="10"/>
      <c r="G100" s="1">
        <f t="shared" si="2">D100-C100-(F100-E100)</f>
        <v>-29</v>
      </c>
      <c r="H100" s="9">
        <f t="shared" si="3">B100*G100</f>
        <v>-50750</v>
      </c>
    </row>
    <row r="101" spans="1:8">
      <c r="A101" s="16" t="s">
        <v>164</v>
      </c>
      <c r="B101" s="9">
        <v>24507.35</v>
      </c>
      <c r="C101" s="10">
        <v>45501</v>
      </c>
      <c r="D101" s="10">
        <v>45471</v>
      </c>
      <c r="E101" s="10"/>
      <c r="F101" s="10"/>
      <c r="G101" s="1">
        <f t="shared" si="2">D101-C101-(F101-E101)</f>
        <v>-30</v>
      </c>
      <c r="H101" s="9">
        <f t="shared" si="3">B101*G101</f>
        <v>-735220.5</v>
      </c>
    </row>
    <row r="102" spans="1:8">
      <c r="A102" s="16" t="s">
        <v>165</v>
      </c>
      <c r="B102" s="9">
        <v>30632.32</v>
      </c>
      <c r="C102" s="10">
        <v>45490</v>
      </c>
      <c r="D102" s="10">
        <v>45461</v>
      </c>
      <c r="E102" s="10"/>
      <c r="F102" s="10"/>
      <c r="G102" s="1">
        <f t="shared" si="2">D102-C102-(F102-E102)</f>
        <v>-29</v>
      </c>
      <c r="H102" s="9">
        <f t="shared" si="3">B102*G102</f>
        <v>-888337.28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25855.7</v>
      </c>
      <c r="C1" s="49">
        <f>COUNTA(A4:A203)</f>
        <v>24</v>
      </c>
      <c r="G1" s="13">
        <f>IF(B1&lt;&gt;0,H1/B1,0)</f>
        <v>-25.170670297071826</v>
      </c>
      <c r="H1" s="12">
        <f>SUM(H4:H195)</f>
        <v>-650805.29999999993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166</v>
      </c>
      <c r="B4" s="9">
        <v>230</v>
      </c>
      <c r="C4" s="10">
        <v>45505</v>
      </c>
      <c r="D4" s="10">
        <v>45477</v>
      </c>
      <c r="E4" s="10"/>
      <c r="F4" s="10"/>
      <c r="G4" s="1">
        <f>D4-C4-(F4-E4)</f>
        <v>-28</v>
      </c>
      <c r="H4" s="9">
        <f>B4*G4</f>
        <v>-6440</v>
      </c>
    </row>
    <row r="5" spans="1:8">
      <c r="A5" s="16" t="s">
        <v>167</v>
      </c>
      <c r="B5" s="9">
        <v>3300</v>
      </c>
      <c r="C5" s="10">
        <v>45505</v>
      </c>
      <c r="D5" s="10">
        <v>45477</v>
      </c>
      <c r="E5" s="10"/>
      <c r="F5" s="10"/>
      <c r="G5" s="1">
        <f t="shared" si="0" ref="G5:G68">D5-C5-(F5-E5)</f>
        <v>-28</v>
      </c>
      <c r="H5" s="9">
        <f t="shared" si="1" ref="H5:H68">B5*G5</f>
        <v>-92400</v>
      </c>
    </row>
    <row r="6" spans="1:8">
      <c r="A6" s="16" t="s">
        <v>168</v>
      </c>
      <c r="B6" s="9">
        <v>390</v>
      </c>
      <c r="C6" s="10">
        <v>45505</v>
      </c>
      <c r="D6" s="10">
        <v>45477</v>
      </c>
      <c r="E6" s="10"/>
      <c r="F6" s="10"/>
      <c r="G6" s="1">
        <f t="shared" si="0">D6-C6-(F6-E6)</f>
        <v>-28</v>
      </c>
      <c r="H6" s="9">
        <f t="shared" si="1">B6*G6</f>
        <v>-10920</v>
      </c>
    </row>
    <row r="7" spans="1:8">
      <c r="A7" s="16" t="s">
        <v>169</v>
      </c>
      <c r="B7" s="9">
        <v>920</v>
      </c>
      <c r="C7" s="10">
        <v>45505</v>
      </c>
      <c r="D7" s="10">
        <v>45477</v>
      </c>
      <c r="E7" s="10"/>
      <c r="F7" s="10"/>
      <c r="G7" s="1">
        <f t="shared" si="0">D7-C7-(F7-E7)</f>
        <v>-28</v>
      </c>
      <c r="H7" s="9">
        <f t="shared" si="1">B7*G7</f>
        <v>-25760</v>
      </c>
    </row>
    <row r="8" spans="1:8">
      <c r="A8" s="16" t="s">
        <v>170</v>
      </c>
      <c r="B8" s="9">
        <v>348</v>
      </c>
      <c r="C8" s="10">
        <v>45505</v>
      </c>
      <c r="D8" s="10">
        <v>45477</v>
      </c>
      <c r="E8" s="10"/>
      <c r="F8" s="10"/>
      <c r="G8" s="1">
        <f t="shared" si="0">D8-C8-(F8-E8)</f>
        <v>-28</v>
      </c>
      <c r="H8" s="9">
        <f t="shared" si="1">B8*G8</f>
        <v>-9744</v>
      </c>
    </row>
    <row r="9" spans="1:8">
      <c r="A9" s="16" t="s">
        <v>171</v>
      </c>
      <c r="B9" s="9">
        <v>220</v>
      </c>
      <c r="C9" s="10">
        <v>45505</v>
      </c>
      <c r="D9" s="10">
        <v>45477</v>
      </c>
      <c r="E9" s="10"/>
      <c r="F9" s="10"/>
      <c r="G9" s="1">
        <f t="shared" si="0">D9-C9-(F9-E9)</f>
        <v>-28</v>
      </c>
      <c r="H9" s="9">
        <f t="shared" si="1">B9*G9</f>
        <v>-6160</v>
      </c>
    </row>
    <row r="10" spans="1:8">
      <c r="A10" s="16" t="s">
        <v>172</v>
      </c>
      <c r="B10" s="9">
        <v>109.14</v>
      </c>
      <c r="C10" s="10">
        <v>45505</v>
      </c>
      <c r="D10" s="10">
        <v>45477</v>
      </c>
      <c r="E10" s="10"/>
      <c r="F10" s="10"/>
      <c r="G10" s="1">
        <f t="shared" si="0">D10-C10-(F10-E10)</f>
        <v>-28</v>
      </c>
      <c r="H10" s="9">
        <f t="shared" si="1">B10*G10</f>
        <v>-3055.92</v>
      </c>
    </row>
    <row r="11" spans="1:8">
      <c r="A11" s="16" t="s">
        <v>173</v>
      </c>
      <c r="B11" s="9">
        <v>3150</v>
      </c>
      <c r="C11" s="10">
        <v>45505</v>
      </c>
      <c r="D11" s="10">
        <v>45477</v>
      </c>
      <c r="E11" s="10"/>
      <c r="F11" s="10"/>
      <c r="G11" s="1">
        <f t="shared" si="0">D11-C11-(F11-E11)</f>
        <v>-28</v>
      </c>
      <c r="H11" s="9">
        <f t="shared" si="1">B11*G11</f>
        <v>-88200</v>
      </c>
    </row>
    <row r="12" spans="1:8">
      <c r="A12" s="16" t="s">
        <v>174</v>
      </c>
      <c r="B12" s="9">
        <v>7398.41</v>
      </c>
      <c r="C12" s="10">
        <v>45507</v>
      </c>
      <c r="D12" s="10">
        <v>45484</v>
      </c>
      <c r="E12" s="10"/>
      <c r="F12" s="10"/>
      <c r="G12" s="1">
        <f t="shared" si="0">D12-C12-(F12-E12)</f>
        <v>-23</v>
      </c>
      <c r="H12" s="9">
        <f t="shared" si="1">B12*G12</f>
        <v>-170163.43</v>
      </c>
    </row>
    <row r="13" spans="1:8">
      <c r="A13" s="16" t="s">
        <v>175</v>
      </c>
      <c r="B13" s="9">
        <v>9.06</v>
      </c>
      <c r="C13" s="10">
        <v>45511</v>
      </c>
      <c r="D13" s="10">
        <v>45484</v>
      </c>
      <c r="E13" s="10"/>
      <c r="F13" s="10"/>
      <c r="G13" s="1">
        <f t="shared" si="0">D13-C13-(F13-E13)</f>
        <v>-27</v>
      </c>
      <c r="H13" s="9">
        <f t="shared" si="1">B13*G13</f>
        <v>-244.62</v>
      </c>
    </row>
    <row r="14" spans="1:8">
      <c r="A14" s="16" t="s">
        <v>176</v>
      </c>
      <c r="B14" s="9">
        <v>28</v>
      </c>
      <c r="C14" s="10">
        <v>45511</v>
      </c>
      <c r="D14" s="10">
        <v>45484</v>
      </c>
      <c r="E14" s="10"/>
      <c r="F14" s="10"/>
      <c r="G14" s="1">
        <f t="shared" si="0">D14-C14-(F14-E14)</f>
        <v>-27</v>
      </c>
      <c r="H14" s="9">
        <f t="shared" si="1">B14*G14</f>
        <v>-756</v>
      </c>
    </row>
    <row r="15" spans="1:8">
      <c r="A15" s="16" t="s">
        <v>177</v>
      </c>
      <c r="B15" s="9">
        <v>648.6</v>
      </c>
      <c r="C15" s="10">
        <v>45511</v>
      </c>
      <c r="D15" s="10">
        <v>45484</v>
      </c>
      <c r="E15" s="10"/>
      <c r="F15" s="10"/>
      <c r="G15" s="1">
        <f t="shared" si="0">D15-C15-(F15-E15)</f>
        <v>-27</v>
      </c>
      <c r="H15" s="9">
        <f t="shared" si="1">B15*G15</f>
        <v>-17512.2</v>
      </c>
    </row>
    <row r="16" spans="1:8">
      <c r="A16" s="16" t="s">
        <v>178</v>
      </c>
      <c r="B16" s="9">
        <v>1766.87</v>
      </c>
      <c r="C16" s="10">
        <v>45511</v>
      </c>
      <c r="D16" s="10">
        <v>45484</v>
      </c>
      <c r="E16" s="10"/>
      <c r="F16" s="10"/>
      <c r="G16" s="1">
        <f t="shared" si="0">D16-C16-(F16-E16)</f>
        <v>-27</v>
      </c>
      <c r="H16" s="9">
        <f t="shared" si="1">B16*G16</f>
        <v>-47705.49</v>
      </c>
    </row>
    <row r="17" spans="1:8">
      <c r="A17" s="16" t="s">
        <v>179</v>
      </c>
      <c r="B17" s="9">
        <v>79.7</v>
      </c>
      <c r="C17" s="10">
        <v>45511</v>
      </c>
      <c r="D17" s="10">
        <v>45484</v>
      </c>
      <c r="E17" s="10"/>
      <c r="F17" s="10"/>
      <c r="G17" s="1">
        <f t="shared" si="0">D17-C17-(F17-E17)</f>
        <v>-27</v>
      </c>
      <c r="H17" s="9">
        <f t="shared" si="1">B17*G17</f>
        <v>-2151.9</v>
      </c>
    </row>
    <row r="18" spans="1:8">
      <c r="A18" s="16" t="s">
        <v>180</v>
      </c>
      <c r="B18" s="9">
        <v>750.81</v>
      </c>
      <c r="C18" s="10">
        <v>45511</v>
      </c>
      <c r="D18" s="10">
        <v>45484</v>
      </c>
      <c r="E18" s="10"/>
      <c r="F18" s="10"/>
      <c r="G18" s="1">
        <f t="shared" si="0">D18-C18-(F18-E18)</f>
        <v>-27</v>
      </c>
      <c r="H18" s="9">
        <f t="shared" si="1">B18*G18</f>
        <v>-20271.87</v>
      </c>
    </row>
    <row r="19" spans="1:8">
      <c r="A19" s="16" t="s">
        <v>181</v>
      </c>
      <c r="B19" s="9">
        <v>2002.26</v>
      </c>
      <c r="C19" s="10">
        <v>45511</v>
      </c>
      <c r="D19" s="10">
        <v>45484</v>
      </c>
      <c r="E19" s="10"/>
      <c r="F19" s="10"/>
      <c r="G19" s="1">
        <f t="shared" si="0">D19-C19-(F19-E19)</f>
        <v>-27</v>
      </c>
      <c r="H19" s="9">
        <f t="shared" si="1">B19*G19</f>
        <v>-54061.02</v>
      </c>
    </row>
    <row r="20" spans="1:8">
      <c r="A20" s="16" t="s">
        <v>182</v>
      </c>
      <c r="B20" s="9">
        <v>54.75</v>
      </c>
      <c r="C20" s="10">
        <v>45511</v>
      </c>
      <c r="D20" s="10">
        <v>45484</v>
      </c>
      <c r="E20" s="10"/>
      <c r="F20" s="10"/>
      <c r="G20" s="1">
        <f t="shared" si="0">D20-C20-(F20-E20)</f>
        <v>-27</v>
      </c>
      <c r="H20" s="9">
        <f t="shared" si="1">B20*G20</f>
        <v>-1478.25</v>
      </c>
    </row>
    <row r="21" spans="1:8">
      <c r="A21" s="16" t="s">
        <v>183</v>
      </c>
      <c r="B21" s="9">
        <v>54.75</v>
      </c>
      <c r="C21" s="10">
        <v>45511</v>
      </c>
      <c r="D21" s="10">
        <v>45484</v>
      </c>
      <c r="E21" s="10"/>
      <c r="F21" s="10"/>
      <c r="G21" s="1">
        <f t="shared" si="0">D21-C21-(F21-E21)</f>
        <v>-27</v>
      </c>
      <c r="H21" s="9">
        <f t="shared" si="1">B21*G21</f>
        <v>-1478.25</v>
      </c>
    </row>
    <row r="22" spans="1:8">
      <c r="A22" s="16" t="s">
        <v>184</v>
      </c>
      <c r="B22" s="9">
        <v>16.45</v>
      </c>
      <c r="C22" s="10">
        <v>45544</v>
      </c>
      <c r="D22" s="10">
        <v>45523</v>
      </c>
      <c r="E22" s="10"/>
      <c r="F22" s="10"/>
      <c r="G22" s="1">
        <f t="shared" si="0">D22-C22-(F22-E22)</f>
        <v>-21</v>
      </c>
      <c r="H22" s="9">
        <f t="shared" si="1">B22*G22</f>
        <v>-345.45</v>
      </c>
    </row>
    <row r="23" spans="1:8">
      <c r="A23" s="16" t="s">
        <v>185</v>
      </c>
      <c r="B23" s="9">
        <v>925</v>
      </c>
      <c r="C23" s="10">
        <v>45544</v>
      </c>
      <c r="D23" s="10">
        <v>45523</v>
      </c>
      <c r="E23" s="10"/>
      <c r="F23" s="10"/>
      <c r="G23" s="1">
        <f t="shared" si="0">D23-C23-(F23-E23)</f>
        <v>-21</v>
      </c>
      <c r="H23" s="9">
        <f t="shared" si="1">B23*G23</f>
        <v>-19425</v>
      </c>
    </row>
    <row r="24" spans="1:8">
      <c r="A24" s="16" t="s">
        <v>186</v>
      </c>
      <c r="B24" s="9">
        <v>1397</v>
      </c>
      <c r="C24" s="10">
        <v>45544</v>
      </c>
      <c r="D24" s="10">
        <v>45523</v>
      </c>
      <c r="E24" s="10"/>
      <c r="F24" s="10"/>
      <c r="G24" s="1">
        <f t="shared" si="0">D24-C24-(F24-E24)</f>
        <v>-21</v>
      </c>
      <c r="H24" s="9">
        <f t="shared" si="1">B24*G24</f>
        <v>-29337</v>
      </c>
    </row>
    <row r="25" spans="1:8">
      <c r="A25" s="16" t="s">
        <v>187</v>
      </c>
      <c r="B25" s="9">
        <v>1485</v>
      </c>
      <c r="C25" s="10">
        <v>45544</v>
      </c>
      <c r="D25" s="10">
        <v>45523</v>
      </c>
      <c r="E25" s="10"/>
      <c r="F25" s="10"/>
      <c r="G25" s="1">
        <f t="shared" si="0">D25-C25-(F25-E25)</f>
        <v>-21</v>
      </c>
      <c r="H25" s="9">
        <f t="shared" si="1">B25*G25</f>
        <v>-31185</v>
      </c>
    </row>
    <row r="26" spans="1:8">
      <c r="A26" s="16" t="s">
        <v>188</v>
      </c>
      <c r="B26" s="9">
        <v>111.9</v>
      </c>
      <c r="C26" s="10">
        <v>45544</v>
      </c>
      <c r="D26" s="10">
        <v>45523</v>
      </c>
      <c r="E26" s="10"/>
      <c r="F26" s="10"/>
      <c r="G26" s="1">
        <f t="shared" si="0">D26-C26-(F26-E26)</f>
        <v>-21</v>
      </c>
      <c r="H26" s="9">
        <f t="shared" si="1">B26*G26</f>
        <v>-2349.9</v>
      </c>
    </row>
    <row r="27" spans="1:8">
      <c r="A27" s="16" t="s">
        <v>189</v>
      </c>
      <c r="B27" s="9">
        <v>460</v>
      </c>
      <c r="C27" s="10">
        <v>45544</v>
      </c>
      <c r="D27" s="10">
        <v>45523</v>
      </c>
      <c r="E27" s="10"/>
      <c r="F27" s="10"/>
      <c r="G27" s="1">
        <f t="shared" si="0">D27-C27-(F27-E27)</f>
        <v>-21</v>
      </c>
      <c r="H27" s="9">
        <f t="shared" si="1">B27*G27</f>
        <v>-9660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127548.75</v>
      </c>
      <c r="C1" s="49">
        <f>COUNTA(A4:A203)</f>
        <v>64</v>
      </c>
      <c r="G1" s="13">
        <f>IF(B1&lt;&gt;0,H1/B1,0)</f>
        <v>-25.48162236007801</v>
      </c>
      <c r="H1" s="12">
        <f>SUM(H4:H195)</f>
        <v>-3250149.08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190</v>
      </c>
      <c r="B4" s="9">
        <v>543.96</v>
      </c>
      <c r="C4" s="10">
        <v>45596</v>
      </c>
      <c r="D4" s="10">
        <v>45567</v>
      </c>
      <c r="E4" s="10"/>
      <c r="F4" s="10"/>
      <c r="G4" s="1">
        <f>D4-C4-(F4-E4)</f>
        <v>-29</v>
      </c>
      <c r="H4" s="9">
        <f>B4*G4</f>
        <v>-15774.84</v>
      </c>
    </row>
    <row r="5" spans="1:8">
      <c r="A5" s="16" t="s">
        <v>191</v>
      </c>
      <c r="B5" s="9">
        <v>5652</v>
      </c>
      <c r="C5" s="10">
        <v>45596</v>
      </c>
      <c r="D5" s="10">
        <v>45567</v>
      </c>
      <c r="E5" s="10"/>
      <c r="F5" s="10"/>
      <c r="G5" s="1">
        <f t="shared" si="0" ref="G5:G68">D5-C5-(F5-E5)</f>
        <v>-29</v>
      </c>
      <c r="H5" s="9">
        <f t="shared" si="1" ref="H5:H68">B5*G5</f>
        <v>-163908</v>
      </c>
    </row>
    <row r="6" spans="1:8">
      <c r="A6" s="16" t="s">
        <v>192</v>
      </c>
      <c r="B6" s="9">
        <v>429</v>
      </c>
      <c r="C6" s="10">
        <v>45596</v>
      </c>
      <c r="D6" s="10">
        <v>45567</v>
      </c>
      <c r="E6" s="10"/>
      <c r="F6" s="10"/>
      <c r="G6" s="1">
        <f t="shared" si="0">D6-C6-(F6-E6)</f>
        <v>-29</v>
      </c>
      <c r="H6" s="9">
        <f t="shared" si="1">B6*G6</f>
        <v>-12441</v>
      </c>
    </row>
    <row r="7" spans="1:8">
      <c r="A7" s="16" t="s">
        <v>193</v>
      </c>
      <c r="B7" s="9">
        <v>29.96</v>
      </c>
      <c r="C7" s="10">
        <v>45596</v>
      </c>
      <c r="D7" s="10">
        <v>45574</v>
      </c>
      <c r="E7" s="10"/>
      <c r="F7" s="10"/>
      <c r="G7" s="1">
        <f t="shared" si="0">D7-C7-(F7-E7)</f>
        <v>-22</v>
      </c>
      <c r="H7" s="9">
        <f t="shared" si="1">B7*G7</f>
        <v>-659.12</v>
      </c>
    </row>
    <row r="8" spans="1:8">
      <c r="A8" s="16" t="s">
        <v>194</v>
      </c>
      <c r="B8" s="9">
        <v>400</v>
      </c>
      <c r="C8" s="10">
        <v>45599</v>
      </c>
      <c r="D8" s="10">
        <v>45574</v>
      </c>
      <c r="E8" s="10"/>
      <c r="F8" s="10"/>
      <c r="G8" s="1">
        <f t="shared" si="0">D8-C8-(F8-E8)</f>
        <v>-25</v>
      </c>
      <c r="H8" s="9">
        <f t="shared" si="1">B8*G8</f>
        <v>-10000</v>
      </c>
    </row>
    <row r="9" spans="1:8">
      <c r="A9" s="16" t="s">
        <v>195</v>
      </c>
      <c r="B9" s="9">
        <v>134.35</v>
      </c>
      <c r="C9" s="10">
        <v>45596</v>
      </c>
      <c r="D9" s="10">
        <v>45574</v>
      </c>
      <c r="E9" s="10"/>
      <c r="F9" s="10"/>
      <c r="G9" s="1">
        <f t="shared" si="0">D9-C9-(F9-E9)</f>
        <v>-22</v>
      </c>
      <c r="H9" s="9">
        <f t="shared" si="1">B9*G9</f>
        <v>-2955.7</v>
      </c>
    </row>
    <row r="10" spans="1:8">
      <c r="A10" s="16" t="s">
        <v>196</v>
      </c>
      <c r="B10" s="9">
        <v>371.5</v>
      </c>
      <c r="C10" s="10">
        <v>45596</v>
      </c>
      <c r="D10" s="10">
        <v>45574</v>
      </c>
      <c r="E10" s="10"/>
      <c r="F10" s="10"/>
      <c r="G10" s="1">
        <f t="shared" si="0">D10-C10-(F10-E10)</f>
        <v>-22</v>
      </c>
      <c r="H10" s="9">
        <f t="shared" si="1">B10*G10</f>
        <v>-8173</v>
      </c>
    </row>
    <row r="11" spans="1:8">
      <c r="A11" s="16" t="s">
        <v>197</v>
      </c>
      <c r="B11" s="9">
        <v>1400</v>
      </c>
      <c r="C11" s="10">
        <v>45599</v>
      </c>
      <c r="D11" s="10">
        <v>45574</v>
      </c>
      <c r="E11" s="10"/>
      <c r="F11" s="10"/>
      <c r="G11" s="1">
        <f t="shared" si="0">D11-C11-(F11-E11)</f>
        <v>-25</v>
      </c>
      <c r="H11" s="9">
        <f t="shared" si="1">B11*G11</f>
        <v>-35000</v>
      </c>
    </row>
    <row r="12" spans="1:8">
      <c r="A12" s="16" t="s">
        <v>198</v>
      </c>
      <c r="B12" s="9">
        <v>23.94</v>
      </c>
      <c r="C12" s="10">
        <v>45599</v>
      </c>
      <c r="D12" s="10">
        <v>45574</v>
      </c>
      <c r="E12" s="10"/>
      <c r="F12" s="10"/>
      <c r="G12" s="1">
        <f t="shared" si="0">D12-C12-(F12-E12)</f>
        <v>-25</v>
      </c>
      <c r="H12" s="9">
        <f t="shared" si="1">B12*G12</f>
        <v>-598.5</v>
      </c>
    </row>
    <row r="13" spans="1:8">
      <c r="A13" s="16" t="s">
        <v>199</v>
      </c>
      <c r="B13" s="9">
        <v>280</v>
      </c>
      <c r="C13" s="10">
        <v>45616</v>
      </c>
      <c r="D13" s="10">
        <v>45586</v>
      </c>
      <c r="E13" s="10"/>
      <c r="F13" s="10"/>
      <c r="G13" s="1">
        <f t="shared" si="0">D13-C13-(F13-E13)</f>
        <v>-30</v>
      </c>
      <c r="H13" s="9">
        <f t="shared" si="1">B13*G13</f>
        <v>-8400</v>
      </c>
    </row>
    <row r="14" spans="1:8">
      <c r="A14" s="16" t="s">
        <v>200</v>
      </c>
      <c r="B14" s="9">
        <v>109.5</v>
      </c>
      <c r="C14" s="10">
        <v>45616</v>
      </c>
      <c r="D14" s="10">
        <v>45586</v>
      </c>
      <c r="E14" s="10"/>
      <c r="F14" s="10"/>
      <c r="G14" s="1">
        <f t="shared" si="0">D14-C14-(F14-E14)</f>
        <v>-30</v>
      </c>
      <c r="H14" s="9">
        <f t="shared" si="1">B14*G14</f>
        <v>-3285</v>
      </c>
    </row>
    <row r="15" spans="1:8">
      <c r="A15" s="16" t="s">
        <v>201</v>
      </c>
      <c r="B15" s="9">
        <v>189.77</v>
      </c>
      <c r="C15" s="10">
        <v>45616</v>
      </c>
      <c r="D15" s="10">
        <v>45586</v>
      </c>
      <c r="E15" s="10"/>
      <c r="F15" s="10"/>
      <c r="G15" s="1">
        <f t="shared" si="0">D15-C15-(F15-E15)</f>
        <v>-30</v>
      </c>
      <c r="H15" s="9">
        <f t="shared" si="1">B15*G15</f>
        <v>-5693.1</v>
      </c>
    </row>
    <row r="16" spans="1:8">
      <c r="A16" s="16" t="s">
        <v>202</v>
      </c>
      <c r="B16" s="9">
        <v>1033</v>
      </c>
      <c r="C16" s="10">
        <v>45616</v>
      </c>
      <c r="D16" s="10">
        <v>45586</v>
      </c>
      <c r="E16" s="10"/>
      <c r="F16" s="10"/>
      <c r="G16" s="1">
        <f t="shared" si="0">D16-C16-(F16-E16)</f>
        <v>-30</v>
      </c>
      <c r="H16" s="9">
        <f t="shared" si="1">B16*G16</f>
        <v>-30990</v>
      </c>
    </row>
    <row r="17" spans="1:8">
      <c r="A17" s="16" t="s">
        <v>203</v>
      </c>
      <c r="B17" s="9">
        <v>349.36</v>
      </c>
      <c r="C17" s="10">
        <v>45616</v>
      </c>
      <c r="D17" s="10">
        <v>45586</v>
      </c>
      <c r="E17" s="10"/>
      <c r="F17" s="10"/>
      <c r="G17" s="1">
        <f t="shared" si="0">D17-C17-(F17-E17)</f>
        <v>-30</v>
      </c>
      <c r="H17" s="9">
        <f t="shared" si="1">B17*G17</f>
        <v>-10480.8</v>
      </c>
    </row>
    <row r="18" spans="1:8">
      <c r="A18" s="16" t="s">
        <v>204</v>
      </c>
      <c r="B18" s="9">
        <v>304.2</v>
      </c>
      <c r="C18" s="10">
        <v>45616</v>
      </c>
      <c r="D18" s="10">
        <v>45586</v>
      </c>
      <c r="E18" s="10"/>
      <c r="F18" s="10"/>
      <c r="G18" s="1">
        <f t="shared" si="0">D18-C18-(F18-E18)</f>
        <v>-30</v>
      </c>
      <c r="H18" s="9">
        <f t="shared" si="1">B18*G18</f>
        <v>-9126</v>
      </c>
    </row>
    <row r="19" spans="1:8">
      <c r="A19" s="16" t="s">
        <v>205</v>
      </c>
      <c r="B19" s="9">
        <v>2943.8</v>
      </c>
      <c r="C19" s="10">
        <v>45616</v>
      </c>
      <c r="D19" s="10">
        <v>45586</v>
      </c>
      <c r="E19" s="10"/>
      <c r="F19" s="10"/>
      <c r="G19" s="1">
        <f t="shared" si="0">D19-C19-(F19-E19)</f>
        <v>-30</v>
      </c>
      <c r="H19" s="9">
        <f t="shared" si="1">B19*G19</f>
        <v>-88314</v>
      </c>
    </row>
    <row r="20" spans="1:8">
      <c r="A20" s="16" t="s">
        <v>206</v>
      </c>
      <c r="B20" s="9">
        <v>162</v>
      </c>
      <c r="C20" s="10">
        <v>45616</v>
      </c>
      <c r="D20" s="10">
        <v>45586</v>
      </c>
      <c r="E20" s="10"/>
      <c r="F20" s="10"/>
      <c r="G20" s="1">
        <f t="shared" si="0">D20-C20-(F20-E20)</f>
        <v>-30</v>
      </c>
      <c r="H20" s="9">
        <f t="shared" si="1">B20*G20</f>
        <v>-4860</v>
      </c>
    </row>
    <row r="21" spans="1:8">
      <c r="A21" s="16" t="s">
        <v>207</v>
      </c>
      <c r="B21" s="9">
        <v>1485</v>
      </c>
      <c r="C21" s="10">
        <v>45616</v>
      </c>
      <c r="D21" s="10">
        <v>45586</v>
      </c>
      <c r="E21" s="10"/>
      <c r="F21" s="10"/>
      <c r="G21" s="1">
        <f t="shared" si="0">D21-C21-(F21-E21)</f>
        <v>-30</v>
      </c>
      <c r="H21" s="9">
        <f t="shared" si="1">B21*G21</f>
        <v>-44550</v>
      </c>
    </row>
    <row r="22" spans="1:8">
      <c r="A22" s="16" t="s">
        <v>208</v>
      </c>
      <c r="B22" s="9">
        <v>127.04</v>
      </c>
      <c r="C22" s="10">
        <v>45616</v>
      </c>
      <c r="D22" s="10">
        <v>45586</v>
      </c>
      <c r="E22" s="10"/>
      <c r="F22" s="10"/>
      <c r="G22" s="1">
        <f t="shared" si="0">D22-C22-(F22-E22)</f>
        <v>-30</v>
      </c>
      <c r="H22" s="9">
        <f t="shared" si="1">B22*G22</f>
        <v>-3811.2</v>
      </c>
    </row>
    <row r="23" spans="1:8">
      <c r="A23" s="16" t="s">
        <v>209</v>
      </c>
      <c r="B23" s="9">
        <v>2722.5</v>
      </c>
      <c r="C23" s="10">
        <v>45599</v>
      </c>
      <c r="D23" s="10">
        <v>45586</v>
      </c>
      <c r="E23" s="10"/>
      <c r="F23" s="10"/>
      <c r="G23" s="1">
        <f t="shared" si="0">D23-C23-(F23-E23)</f>
        <v>-13</v>
      </c>
      <c r="H23" s="9">
        <f t="shared" si="1">B23*G23</f>
        <v>-35392.5</v>
      </c>
    </row>
    <row r="24" spans="1:8">
      <c r="A24" s="16" t="s">
        <v>210</v>
      </c>
      <c r="B24" s="9">
        <v>240.16</v>
      </c>
      <c r="C24" s="10">
        <v>45596</v>
      </c>
      <c r="D24" s="10">
        <v>45586</v>
      </c>
      <c r="E24" s="10"/>
      <c r="F24" s="10"/>
      <c r="G24" s="1">
        <f t="shared" si="0">D24-C24-(F24-E24)</f>
        <v>-10</v>
      </c>
      <c r="H24" s="9">
        <f t="shared" si="1">B24*G24</f>
        <v>-2401.6</v>
      </c>
    </row>
    <row r="25" spans="1:8">
      <c r="A25" s="16" t="s">
        <v>211</v>
      </c>
      <c r="B25" s="9">
        <v>118.8</v>
      </c>
      <c r="C25" s="10">
        <v>45618</v>
      </c>
      <c r="D25" s="10">
        <v>45588</v>
      </c>
      <c r="E25" s="10"/>
      <c r="F25" s="10"/>
      <c r="G25" s="1">
        <f t="shared" si="0">D25-C25-(F25-E25)</f>
        <v>-30</v>
      </c>
      <c r="H25" s="9">
        <f t="shared" si="1">B25*G25</f>
        <v>-3564</v>
      </c>
    </row>
    <row r="26" spans="1:8">
      <c r="A26" s="16" t="s">
        <v>212</v>
      </c>
      <c r="B26" s="9">
        <v>6112.5</v>
      </c>
      <c r="C26" s="10">
        <v>45616</v>
      </c>
      <c r="D26" s="10">
        <v>45610</v>
      </c>
      <c r="E26" s="10"/>
      <c r="F26" s="10"/>
      <c r="G26" s="1">
        <f t="shared" si="0">D26-C26-(F26-E26)</f>
        <v>-6</v>
      </c>
      <c r="H26" s="9">
        <f t="shared" si="1">B26*G26</f>
        <v>-36675</v>
      </c>
    </row>
    <row r="27" spans="1:8">
      <c r="A27" s="16" t="s">
        <v>213</v>
      </c>
      <c r="B27" s="9">
        <v>1598.88</v>
      </c>
      <c r="C27" s="10">
        <v>45637</v>
      </c>
      <c r="D27" s="10">
        <v>45610</v>
      </c>
      <c r="E27" s="10"/>
      <c r="F27" s="10"/>
      <c r="G27" s="1">
        <f t="shared" si="0">D27-C27-(F27-E27)</f>
        <v>-27</v>
      </c>
      <c r="H27" s="9">
        <f t="shared" si="1">B27*G27</f>
        <v>-43169.76</v>
      </c>
    </row>
    <row r="28" spans="1:8">
      <c r="A28" s="16" t="s">
        <v>214</v>
      </c>
      <c r="B28" s="9">
        <v>1137.6</v>
      </c>
      <c r="C28" s="10">
        <v>45637</v>
      </c>
      <c r="D28" s="10">
        <v>45610</v>
      </c>
      <c r="E28" s="10"/>
      <c r="F28" s="10"/>
      <c r="G28" s="1">
        <f t="shared" si="0">D28-C28-(F28-E28)</f>
        <v>-27</v>
      </c>
      <c r="H28" s="9">
        <f t="shared" si="1">B28*G28</f>
        <v>-30715.2</v>
      </c>
    </row>
    <row r="29" spans="1:8">
      <c r="A29" s="16" t="s">
        <v>215</v>
      </c>
      <c r="B29" s="9">
        <v>1545.45</v>
      </c>
      <c r="C29" s="10">
        <v>45637</v>
      </c>
      <c r="D29" s="10">
        <v>45610</v>
      </c>
      <c r="E29" s="10"/>
      <c r="F29" s="10"/>
      <c r="G29" s="1">
        <f t="shared" si="0">D29-C29-(F29-E29)</f>
        <v>-27</v>
      </c>
      <c r="H29" s="9">
        <f t="shared" si="1">B29*G29</f>
        <v>-41727.15</v>
      </c>
    </row>
    <row r="30" spans="1:8">
      <c r="A30" s="16" t="s">
        <v>216</v>
      </c>
      <c r="B30" s="9">
        <v>1545.45</v>
      </c>
      <c r="C30" s="10">
        <v>45637</v>
      </c>
      <c r="D30" s="10">
        <v>45610</v>
      </c>
      <c r="E30" s="10"/>
      <c r="F30" s="10"/>
      <c r="G30" s="1">
        <f t="shared" si="0">D30-C30-(F30-E30)</f>
        <v>-27</v>
      </c>
      <c r="H30" s="9">
        <f t="shared" si="1">B30*G30</f>
        <v>-41727.15</v>
      </c>
    </row>
    <row r="31" spans="1:8">
      <c r="A31" s="16" t="s">
        <v>217</v>
      </c>
      <c r="B31" s="9">
        <v>120</v>
      </c>
      <c r="C31" s="10">
        <v>45637</v>
      </c>
      <c r="D31" s="10">
        <v>45610</v>
      </c>
      <c r="E31" s="10"/>
      <c r="F31" s="10"/>
      <c r="G31" s="1">
        <f t="shared" si="0">D31-C31-(F31-E31)</f>
        <v>-27</v>
      </c>
      <c r="H31" s="9">
        <f t="shared" si="1">B31*G31</f>
        <v>-3240</v>
      </c>
    </row>
    <row r="32" spans="1:8">
      <c r="A32" s="16" t="s">
        <v>218</v>
      </c>
      <c r="B32" s="9">
        <v>63</v>
      </c>
      <c r="C32" s="10">
        <v>45637</v>
      </c>
      <c r="D32" s="10">
        <v>45610</v>
      </c>
      <c r="E32" s="10"/>
      <c r="F32" s="10"/>
      <c r="G32" s="1">
        <f t="shared" si="0">D32-C32-(F32-E32)</f>
        <v>-27</v>
      </c>
      <c r="H32" s="9">
        <f t="shared" si="1">B32*G32</f>
        <v>-1701</v>
      </c>
    </row>
    <row r="33" spans="1:8">
      <c r="A33" s="16" t="s">
        <v>219</v>
      </c>
      <c r="B33" s="9">
        <v>378.38</v>
      </c>
      <c r="C33" s="10">
        <v>45637</v>
      </c>
      <c r="D33" s="10">
        <v>45610</v>
      </c>
      <c r="E33" s="10"/>
      <c r="F33" s="10"/>
      <c r="G33" s="1">
        <f t="shared" si="0">D33-C33-(F33-E33)</f>
        <v>-27</v>
      </c>
      <c r="H33" s="9">
        <f t="shared" si="1">B33*G33</f>
        <v>-10216.26</v>
      </c>
    </row>
    <row r="34" spans="1:8">
      <c r="A34" s="16" t="s">
        <v>220</v>
      </c>
      <c r="B34" s="9">
        <v>164</v>
      </c>
      <c r="C34" s="10">
        <v>45652</v>
      </c>
      <c r="D34" s="10">
        <v>45622</v>
      </c>
      <c r="E34" s="10"/>
      <c r="F34" s="10"/>
      <c r="G34" s="1">
        <f t="shared" si="0">D34-C34-(F34-E34)</f>
        <v>-30</v>
      </c>
      <c r="H34" s="9">
        <f t="shared" si="1">B34*G34</f>
        <v>-4920</v>
      </c>
    </row>
    <row r="35" spans="1:8">
      <c r="A35" s="16" t="s">
        <v>221</v>
      </c>
      <c r="B35" s="9">
        <v>105</v>
      </c>
      <c r="C35" s="10">
        <v>45652</v>
      </c>
      <c r="D35" s="10">
        <v>45622</v>
      </c>
      <c r="E35" s="10"/>
      <c r="F35" s="10"/>
      <c r="G35" s="1">
        <f t="shared" si="0">D35-C35-(F35-E35)</f>
        <v>-30</v>
      </c>
      <c r="H35" s="9">
        <f t="shared" si="1">B35*G35</f>
        <v>-3150</v>
      </c>
    </row>
    <row r="36" spans="1:8">
      <c r="A36" s="16" t="s">
        <v>222</v>
      </c>
      <c r="B36" s="9">
        <v>1000</v>
      </c>
      <c r="C36" s="10">
        <v>45652</v>
      </c>
      <c r="D36" s="10">
        <v>45622</v>
      </c>
      <c r="E36" s="10"/>
      <c r="F36" s="10"/>
      <c r="G36" s="1">
        <f t="shared" si="0">D36-C36-(F36-E36)</f>
        <v>-30</v>
      </c>
      <c r="H36" s="9">
        <f t="shared" si="1">B36*G36</f>
        <v>-30000</v>
      </c>
    </row>
    <row r="37" spans="1:8">
      <c r="A37" s="16" t="s">
        <v>223</v>
      </c>
      <c r="B37" s="9">
        <v>1000</v>
      </c>
      <c r="C37" s="10">
        <v>45652</v>
      </c>
      <c r="D37" s="10">
        <v>45622</v>
      </c>
      <c r="E37" s="10"/>
      <c r="F37" s="10"/>
      <c r="G37" s="1">
        <f t="shared" si="0">D37-C37-(F37-E37)</f>
        <v>-30</v>
      </c>
      <c r="H37" s="9">
        <f t="shared" si="1">B37*G37</f>
        <v>-30000</v>
      </c>
    </row>
    <row r="38" spans="1:8">
      <c r="A38" s="16" t="s">
        <v>224</v>
      </c>
      <c r="B38" s="9">
        <v>90</v>
      </c>
      <c r="C38" s="10">
        <v>45652</v>
      </c>
      <c r="D38" s="10">
        <v>45622</v>
      </c>
      <c r="E38" s="10"/>
      <c r="F38" s="10"/>
      <c r="G38" s="1">
        <f t="shared" si="0">D38-C38-(F38-E38)</f>
        <v>-30</v>
      </c>
      <c r="H38" s="9">
        <f t="shared" si="1">B38*G38</f>
        <v>-2700</v>
      </c>
    </row>
    <row r="39" spans="1:8">
      <c r="A39" s="16" t="s">
        <v>225</v>
      </c>
      <c r="B39" s="9">
        <v>1785.03</v>
      </c>
      <c r="C39" s="10">
        <v>45658</v>
      </c>
      <c r="D39" s="10">
        <v>45628</v>
      </c>
      <c r="E39" s="10"/>
      <c r="F39" s="10"/>
      <c r="G39" s="1">
        <f t="shared" si="0">D39-C39-(F39-E39)</f>
        <v>-30</v>
      </c>
      <c r="H39" s="9">
        <f t="shared" si="1">B39*G39</f>
        <v>-53550.9</v>
      </c>
    </row>
    <row r="40" spans="1:8">
      <c r="A40" s="16" t="s">
        <v>226</v>
      </c>
      <c r="B40" s="9">
        <v>102</v>
      </c>
      <c r="C40" s="10">
        <v>45658</v>
      </c>
      <c r="D40" s="10">
        <v>45628</v>
      </c>
      <c r="E40" s="10"/>
      <c r="F40" s="10"/>
      <c r="G40" s="1">
        <f t="shared" si="0">D40-C40-(F40-E40)</f>
        <v>-30</v>
      </c>
      <c r="H40" s="9">
        <f t="shared" si="1">B40*G40</f>
        <v>-3060</v>
      </c>
    </row>
    <row r="41" spans="1:8">
      <c r="A41" s="16" t="s">
        <v>227</v>
      </c>
      <c r="B41" s="9">
        <v>248.58</v>
      </c>
      <c r="C41" s="10">
        <v>45658</v>
      </c>
      <c r="D41" s="10">
        <v>45628</v>
      </c>
      <c r="E41" s="10"/>
      <c r="F41" s="10"/>
      <c r="G41" s="1">
        <f t="shared" si="0">D41-C41-(F41-E41)</f>
        <v>-30</v>
      </c>
      <c r="H41" s="9">
        <f t="shared" si="1">B41*G41</f>
        <v>-7457.4</v>
      </c>
    </row>
    <row r="42" spans="1:8">
      <c r="A42" s="16" t="s">
        <v>228</v>
      </c>
      <c r="B42" s="9">
        <v>143.44</v>
      </c>
      <c r="C42" s="10">
        <v>45658</v>
      </c>
      <c r="D42" s="10">
        <v>45628</v>
      </c>
      <c r="E42" s="10"/>
      <c r="F42" s="10"/>
      <c r="G42" s="1">
        <f t="shared" si="0">D42-C42-(F42-E42)</f>
        <v>-30</v>
      </c>
      <c r="H42" s="9">
        <f t="shared" si="1">B42*G42</f>
        <v>-4303.2</v>
      </c>
    </row>
    <row r="43" spans="1:8">
      <c r="A43" s="16" t="s">
        <v>229</v>
      </c>
      <c r="B43" s="9">
        <v>392.88</v>
      </c>
      <c r="C43" s="10">
        <v>45662</v>
      </c>
      <c r="D43" s="10">
        <v>45632</v>
      </c>
      <c r="E43" s="10"/>
      <c r="F43" s="10"/>
      <c r="G43" s="1">
        <f t="shared" si="0">D43-C43-(F43-E43)</f>
        <v>-30</v>
      </c>
      <c r="H43" s="9">
        <f t="shared" si="1">B43*G43</f>
        <v>-11786.4</v>
      </c>
    </row>
    <row r="44" spans="1:8">
      <c r="A44" s="16" t="s">
        <v>230</v>
      </c>
      <c r="B44" s="9">
        <v>680</v>
      </c>
      <c r="C44" s="10">
        <v>45662</v>
      </c>
      <c r="D44" s="10">
        <v>45632</v>
      </c>
      <c r="E44" s="10"/>
      <c r="F44" s="10"/>
      <c r="G44" s="1">
        <f t="shared" si="0">D44-C44-(F44-E44)</f>
        <v>-30</v>
      </c>
      <c r="H44" s="9">
        <f t="shared" si="1">B44*G44</f>
        <v>-20400</v>
      </c>
    </row>
    <row r="45" spans="1:8">
      <c r="A45" s="16" t="s">
        <v>231</v>
      </c>
      <c r="B45" s="9">
        <v>288</v>
      </c>
      <c r="C45" s="10">
        <v>45662</v>
      </c>
      <c r="D45" s="10">
        <v>45632</v>
      </c>
      <c r="E45" s="10"/>
      <c r="F45" s="10"/>
      <c r="G45" s="1">
        <f t="shared" si="0">D45-C45-(F45-E45)</f>
        <v>-30</v>
      </c>
      <c r="H45" s="9">
        <f t="shared" si="1">B45*G45</f>
        <v>-8640</v>
      </c>
    </row>
    <row r="46" spans="1:8">
      <c r="A46" s="16" t="s">
        <v>232</v>
      </c>
      <c r="B46" s="9">
        <v>330</v>
      </c>
      <c r="C46" s="10">
        <v>45662</v>
      </c>
      <c r="D46" s="10">
        <v>45632</v>
      </c>
      <c r="E46" s="10"/>
      <c r="F46" s="10"/>
      <c r="G46" s="1">
        <f t="shared" si="0">D46-C46-(F46-E46)</f>
        <v>-30</v>
      </c>
      <c r="H46" s="9">
        <f t="shared" si="1">B46*G46</f>
        <v>-9900</v>
      </c>
    </row>
    <row r="47" spans="1:8">
      <c r="A47" s="16" t="s">
        <v>233</v>
      </c>
      <c r="B47" s="9">
        <v>109.26</v>
      </c>
      <c r="C47" s="10">
        <v>45662</v>
      </c>
      <c r="D47" s="10">
        <v>45632</v>
      </c>
      <c r="E47" s="10"/>
      <c r="F47" s="10"/>
      <c r="G47" s="1">
        <f t="shared" si="0">D47-C47-(F47-E47)</f>
        <v>-30</v>
      </c>
      <c r="H47" s="9">
        <f t="shared" si="1">B47*G47</f>
        <v>-3277.8</v>
      </c>
    </row>
    <row r="48" spans="1:8">
      <c r="A48" s="16" t="s">
        <v>234</v>
      </c>
      <c r="B48" s="9">
        <v>500</v>
      </c>
      <c r="C48" s="10">
        <v>45668</v>
      </c>
      <c r="D48" s="10">
        <v>45642</v>
      </c>
      <c r="E48" s="10"/>
      <c r="F48" s="10"/>
      <c r="G48" s="1">
        <f t="shared" si="0">D48-C48-(F48-E48)</f>
        <v>-26</v>
      </c>
      <c r="H48" s="9">
        <f t="shared" si="1">B48*G48</f>
        <v>-13000</v>
      </c>
    </row>
    <row r="49" spans="1:8">
      <c r="A49" s="16" t="s">
        <v>235</v>
      </c>
      <c r="B49" s="9">
        <v>425.45</v>
      </c>
      <c r="C49" s="10">
        <v>45668</v>
      </c>
      <c r="D49" s="10">
        <v>45642</v>
      </c>
      <c r="E49" s="10"/>
      <c r="F49" s="10"/>
      <c r="G49" s="1">
        <f t="shared" si="0">D49-C49-(F49-E49)</f>
        <v>-26</v>
      </c>
      <c r="H49" s="9">
        <f t="shared" si="1">B49*G49</f>
        <v>-11061.7</v>
      </c>
    </row>
    <row r="50" spans="1:8">
      <c r="A50" s="16" t="s">
        <v>236</v>
      </c>
      <c r="B50" s="9">
        <v>866.8</v>
      </c>
      <c r="C50" s="10">
        <v>45668</v>
      </c>
      <c r="D50" s="10">
        <v>45642</v>
      </c>
      <c r="E50" s="10"/>
      <c r="F50" s="10"/>
      <c r="G50" s="1">
        <f t="shared" si="0">D50-C50-(F50-E50)</f>
        <v>-26</v>
      </c>
      <c r="H50" s="9">
        <f t="shared" si="1">B50*G50</f>
        <v>-22536.8</v>
      </c>
    </row>
    <row r="51" spans="1:8">
      <c r="A51" s="16" t="s">
        <v>237</v>
      </c>
      <c r="B51" s="9">
        <v>257.65</v>
      </c>
      <c r="C51" s="10">
        <v>45668</v>
      </c>
      <c r="D51" s="10">
        <v>45642</v>
      </c>
      <c r="E51" s="10"/>
      <c r="F51" s="10"/>
      <c r="G51" s="1">
        <f t="shared" si="0">D51-C51-(F51-E51)</f>
        <v>-26</v>
      </c>
      <c r="H51" s="9">
        <f t="shared" si="1">B51*G51</f>
        <v>-6698.9</v>
      </c>
    </row>
    <row r="52" spans="1:8">
      <c r="A52" s="16" t="s">
        <v>238</v>
      </c>
      <c r="B52" s="9">
        <v>162.51</v>
      </c>
      <c r="C52" s="10">
        <v>45668</v>
      </c>
      <c r="D52" s="10">
        <v>45642</v>
      </c>
      <c r="E52" s="10"/>
      <c r="F52" s="10"/>
      <c r="G52" s="1">
        <f t="shared" si="0">D52-C52-(F52-E52)</f>
        <v>-26</v>
      </c>
      <c r="H52" s="9">
        <f t="shared" si="1">B52*G52</f>
        <v>-4225.26</v>
      </c>
    </row>
    <row r="53" spans="1:8">
      <c r="A53" s="16" t="s">
        <v>239</v>
      </c>
      <c r="B53" s="9">
        <v>244.95</v>
      </c>
      <c r="C53" s="10">
        <v>45668</v>
      </c>
      <c r="D53" s="10">
        <v>45642</v>
      </c>
      <c r="E53" s="10"/>
      <c r="F53" s="10"/>
      <c r="G53" s="1">
        <f t="shared" si="0">D53-C53-(F53-E53)</f>
        <v>-26</v>
      </c>
      <c r="H53" s="9">
        <f t="shared" si="1">B53*G53</f>
        <v>-6368.7</v>
      </c>
    </row>
    <row r="54" spans="1:8">
      <c r="A54" s="16" t="s">
        <v>240</v>
      </c>
      <c r="B54" s="9">
        <v>3089.47</v>
      </c>
      <c r="C54" s="10">
        <v>45668</v>
      </c>
      <c r="D54" s="10">
        <v>45642</v>
      </c>
      <c r="E54" s="10"/>
      <c r="F54" s="10"/>
      <c r="G54" s="1">
        <f t="shared" si="0">D54-C54-(F54-E54)</f>
        <v>-26</v>
      </c>
      <c r="H54" s="9">
        <f t="shared" si="1">B54*G54</f>
        <v>-80326.22</v>
      </c>
    </row>
    <row r="55" spans="1:8">
      <c r="A55" s="16" t="s">
        <v>241</v>
      </c>
      <c r="B55" s="9">
        <v>600</v>
      </c>
      <c r="C55" s="10">
        <v>45668</v>
      </c>
      <c r="D55" s="10">
        <v>45642</v>
      </c>
      <c r="E55" s="10"/>
      <c r="F55" s="10"/>
      <c r="G55" s="1">
        <f t="shared" si="0">D55-C55-(F55-E55)</f>
        <v>-26</v>
      </c>
      <c r="H55" s="9">
        <f t="shared" si="1">B55*G55</f>
        <v>-15600</v>
      </c>
    </row>
    <row r="56" spans="1:8">
      <c r="A56" s="16" t="s">
        <v>242</v>
      </c>
      <c r="B56" s="9">
        <v>180</v>
      </c>
      <c r="C56" s="10">
        <v>45668</v>
      </c>
      <c r="D56" s="10">
        <v>45642</v>
      </c>
      <c r="E56" s="10"/>
      <c r="F56" s="10"/>
      <c r="G56" s="1">
        <f t="shared" si="0">D56-C56-(F56-E56)</f>
        <v>-26</v>
      </c>
      <c r="H56" s="9">
        <f t="shared" si="1">B56*G56</f>
        <v>-4680</v>
      </c>
    </row>
    <row r="57" spans="1:8">
      <c r="A57" s="16" t="s">
        <v>243</v>
      </c>
      <c r="B57" s="9">
        <v>128.82</v>
      </c>
      <c r="C57" s="10">
        <v>45668</v>
      </c>
      <c r="D57" s="10">
        <v>45642</v>
      </c>
      <c r="E57" s="10"/>
      <c r="F57" s="10"/>
      <c r="G57" s="1">
        <f t="shared" si="0">D57-C57-(F57-E57)</f>
        <v>-26</v>
      </c>
      <c r="H57" s="9">
        <f t="shared" si="1">B57*G57</f>
        <v>-3349.32</v>
      </c>
    </row>
    <row r="58" spans="1:8">
      <c r="A58" s="16" t="s">
        <v>244</v>
      </c>
      <c r="B58" s="9">
        <v>1400</v>
      </c>
      <c r="C58" s="10">
        <v>45668</v>
      </c>
      <c r="D58" s="10">
        <v>45642</v>
      </c>
      <c r="E58" s="10"/>
      <c r="F58" s="10"/>
      <c r="G58" s="1">
        <f t="shared" si="0">D58-C58-(F58-E58)</f>
        <v>-26</v>
      </c>
      <c r="H58" s="9">
        <f t="shared" si="1">B58*G58</f>
        <v>-36400</v>
      </c>
    </row>
    <row r="59" spans="1:8">
      <c r="A59" s="16" t="s">
        <v>245</v>
      </c>
      <c r="B59" s="9">
        <v>200</v>
      </c>
      <c r="C59" s="10">
        <v>45671</v>
      </c>
      <c r="D59" s="10">
        <v>45642</v>
      </c>
      <c r="E59" s="10"/>
      <c r="F59" s="10"/>
      <c r="G59" s="1">
        <f t="shared" si="0">D59-C59-(F59-E59)</f>
        <v>-29</v>
      </c>
      <c r="H59" s="9">
        <f t="shared" si="1">B59*G59</f>
        <v>-5800</v>
      </c>
    </row>
    <row r="60" spans="1:8">
      <c r="A60" s="16" t="s">
        <v>246</v>
      </c>
      <c r="B60" s="9">
        <v>360</v>
      </c>
      <c r="C60" s="10">
        <v>45671</v>
      </c>
      <c r="D60" s="10">
        <v>45642</v>
      </c>
      <c r="E60" s="10"/>
      <c r="F60" s="10"/>
      <c r="G60" s="1">
        <f t="shared" si="0">D60-C60-(F60-E60)</f>
        <v>-29</v>
      </c>
      <c r="H60" s="9">
        <f t="shared" si="1">B60*G60</f>
        <v>-10440</v>
      </c>
    </row>
    <row r="61" spans="1:8">
      <c r="A61" s="16" t="s">
        <v>247</v>
      </c>
      <c r="B61" s="9">
        <v>200</v>
      </c>
      <c r="C61" s="10">
        <v>45671</v>
      </c>
      <c r="D61" s="10">
        <v>45642</v>
      </c>
      <c r="E61" s="10"/>
      <c r="F61" s="10"/>
      <c r="G61" s="1">
        <f t="shared" si="0">D61-C61-(F61-E61)</f>
        <v>-29</v>
      </c>
      <c r="H61" s="9">
        <f t="shared" si="1">B61*G61</f>
        <v>-5800</v>
      </c>
    </row>
    <row r="62" spans="1:8">
      <c r="A62" s="16" t="s">
        <v>248</v>
      </c>
      <c r="B62" s="9">
        <v>639.34</v>
      </c>
      <c r="C62" s="10">
        <v>45671</v>
      </c>
      <c r="D62" s="10">
        <v>45642</v>
      </c>
      <c r="E62" s="10"/>
      <c r="F62" s="10"/>
      <c r="G62" s="1">
        <f t="shared" si="0">D62-C62-(F62-E62)</f>
        <v>-29</v>
      </c>
      <c r="H62" s="9">
        <f t="shared" si="1">B62*G62</f>
        <v>-18540.86</v>
      </c>
    </row>
    <row r="63" spans="1:8">
      <c r="A63" s="16" t="s">
        <v>249</v>
      </c>
      <c r="B63" s="9">
        <v>3000</v>
      </c>
      <c r="C63" s="10">
        <v>45668</v>
      </c>
      <c r="D63" s="10">
        <v>45642</v>
      </c>
      <c r="E63" s="10"/>
      <c r="F63" s="10"/>
      <c r="G63" s="1">
        <f t="shared" si="0">D63-C63-(F63-E63)</f>
        <v>-26</v>
      </c>
      <c r="H63" s="9">
        <f t="shared" si="1">B63*G63</f>
        <v>-78000</v>
      </c>
    </row>
    <row r="64" spans="1:8">
      <c r="A64" s="16" t="s">
        <v>250</v>
      </c>
      <c r="B64" s="9">
        <v>7000</v>
      </c>
      <c r="C64" s="10">
        <v>45668</v>
      </c>
      <c r="D64" s="10">
        <v>45642</v>
      </c>
      <c r="E64" s="10"/>
      <c r="F64" s="10"/>
      <c r="G64" s="1">
        <f t="shared" si="0">D64-C64-(F64-E64)</f>
        <v>-26</v>
      </c>
      <c r="H64" s="9">
        <f t="shared" si="1">B64*G64</f>
        <v>-182000</v>
      </c>
    </row>
    <row r="65" spans="1:8">
      <c r="A65" s="16" t="s">
        <v>251</v>
      </c>
      <c r="B65" s="9">
        <v>976.95</v>
      </c>
      <c r="C65" s="10">
        <v>45675</v>
      </c>
      <c r="D65" s="10">
        <v>45645</v>
      </c>
      <c r="E65" s="10"/>
      <c r="F65" s="10"/>
      <c r="G65" s="1">
        <f t="shared" si="0">D65-C65-(F65-E65)</f>
        <v>-30</v>
      </c>
      <c r="H65" s="9">
        <f t="shared" si="1">B65*G65</f>
        <v>-29308.5</v>
      </c>
    </row>
    <row r="66" spans="1:8">
      <c r="A66" s="16" t="s">
        <v>252</v>
      </c>
      <c r="B66" s="9">
        <v>2700.43</v>
      </c>
      <c r="C66" s="10">
        <v>45675</v>
      </c>
      <c r="D66" s="10">
        <v>45645</v>
      </c>
      <c r="E66" s="10"/>
      <c r="F66" s="10"/>
      <c r="G66" s="1">
        <f t="shared" si="0">D66-C66-(F66-E66)</f>
        <v>-30</v>
      </c>
      <c r="H66" s="9">
        <f t="shared" si="1">B66*G66</f>
        <v>-81012.9</v>
      </c>
    </row>
    <row r="67" spans="1:8">
      <c r="A67" s="16" t="s">
        <v>253</v>
      </c>
      <c r="B67" s="9">
        <v>66627.09</v>
      </c>
      <c r="C67" s="10">
        <v>45671</v>
      </c>
      <c r="D67" s="10">
        <v>45645</v>
      </c>
      <c r="E67" s="10"/>
      <c r="F67" s="10"/>
      <c r="G67" s="1">
        <f t="shared" si="0">D67-C67-(F67-E67)</f>
        <v>-26</v>
      </c>
      <c r="H67" s="9">
        <f t="shared" si="1">B67*G67</f>
        <v>-1732304.34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