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oglio1" sheetId="1" r:id="rId4"/>
  </sheets>
</workbook>
</file>

<file path=xl/sharedStrings.xml><?xml version="1.0" encoding="utf-8"?>
<sst xmlns="http://schemas.openxmlformats.org/spreadsheetml/2006/main" uniqueCount="113">
  <si>
    <t>I.C. RICCARDO DA LENTINI - VITTORIO VENETO MOF 2025-26</t>
  </si>
  <si>
    <t>FONDO DI ISTITUTO</t>
  </si>
  <si>
    <t>INDENNITA DI DIREZIONE DSGA (da sottrarre)</t>
  </si>
  <si>
    <t>INDENNITA DI DIR. SOSTITUTO DSGA (da sottrarre)</t>
  </si>
  <si>
    <t>TOTALE</t>
  </si>
  <si>
    <t>VALORIZZAZIONE DEL PERSONALE</t>
  </si>
  <si>
    <t>ECONOMIE ANNI PRECEDENTI</t>
  </si>
  <si>
    <t>TOTALE DA CONTRATTARE</t>
  </si>
  <si>
    <t xml:space="preserve">30% ATA </t>
  </si>
  <si>
    <t xml:space="preserve">70% DOCENTI </t>
  </si>
  <si>
    <t>FORMAZIONE DOCENTI MOF ART 78 C. 7 lett. j</t>
  </si>
  <si>
    <t>(Da sottrarre dal totale docenti)</t>
  </si>
  <si>
    <t>TOTALE DA CONTRATTARE DOCENTI</t>
  </si>
  <si>
    <t>VAL. DOCENTI AGENDA SUD 24-25</t>
  </si>
  <si>
    <t>VAL. DOCENTI AGENDA SUD 25-26</t>
  </si>
  <si>
    <t>TOTALE VAL. DOCENTI AGENDA SUD</t>
  </si>
  <si>
    <t>ATT. COMPL. ED. FISICA 24-25</t>
  </si>
  <si>
    <t>ATT. COMPL ED. FISICA 25-26</t>
  </si>
  <si>
    <t>TOTALE ATT. COMPL. ED. FISICA</t>
  </si>
  <si>
    <t>GIOCHI STUDENTESCHI</t>
  </si>
  <si>
    <t>Docente fascia 1</t>
  </si>
  <si>
    <t>Docente fascia 3</t>
  </si>
  <si>
    <t>ATTIVITÀ MOTORIE CLASSI1-2-3 PRIMARIA</t>
  </si>
  <si>
    <t>ATTIVITÀ MOTORIE CLASSI 1-2-3 PRIMARIA</t>
  </si>
  <si>
    <t>RESIDUO</t>
  </si>
  <si>
    <t>ORE ECCEDENTI (non inclusi nella contrattazione)</t>
  </si>
  <si>
    <t>ORGANIZZAZIONE DOCENTI</t>
  </si>
  <si>
    <t>DOCENTI</t>
  </si>
  <si>
    <t>ORE X DOCENTE</t>
  </si>
  <si>
    <t>ORE TOTALI</t>
  </si>
  <si>
    <t>RETRIBUZIONE ORARIA</t>
  </si>
  <si>
    <t>TOTALE LORDO DIPENDENTE</t>
  </si>
  <si>
    <t>I COLLABORATORE DS</t>
  </si>
  <si>
    <t>II COLLABORATORE DS</t>
  </si>
  <si>
    <t>RESP. RICCARDO INFANZIA</t>
  </si>
  <si>
    <t>RESP. RICCARDO SECONDARIA</t>
  </si>
  <si>
    <t>RESP. ALETTA INFANZIA</t>
  </si>
  <si>
    <t>RESP. ALETTA SECONDARIA</t>
  </si>
  <si>
    <t>RESPONSABILE MUSEO</t>
  </si>
  <si>
    <t>RESPONSABILE MONCADA</t>
  </si>
  <si>
    <t>RESPONSABILE NOTARO-RICCARDO PRIMARIA</t>
  </si>
  <si>
    <t>ANIMATORE DIGITALE</t>
  </si>
  <si>
    <t>COORDINATORI DIPARTIMENTO</t>
  </si>
  <si>
    <t>COORDINATORE INTERSEZIONE</t>
  </si>
  <si>
    <t>COORDINATORI INTERCLASSE</t>
  </si>
  <si>
    <t>COORDINATORI CLASSE</t>
  </si>
  <si>
    <t>SEGRETARIO CONSIGLIO ISTITUTO</t>
  </si>
  <si>
    <t>SEGRETARIO COLLEGIO DOCENTI</t>
  </si>
  <si>
    <t>TUTOR DOCENTI NEOIMMESSI</t>
  </si>
  <si>
    <t>TEAM PER L’INNOVAZIONE</t>
  </si>
  <si>
    <t>COMM. INCLUSIONE</t>
  </si>
  <si>
    <t>COMM. CURRICOLO E VALUTAZIONE</t>
  </si>
  <si>
    <t>COMMISSIONE ELETTORALE</t>
  </si>
  <si>
    <t>COMM. VIAGGI E VISITE ISTRUZIONE</t>
  </si>
  <si>
    <t>COMM. ACCOGLIENZA, CONTINUITA E ORIENTAM.</t>
  </si>
  <si>
    <t>COMM. ERASMUS</t>
  </si>
  <si>
    <t>NIV</t>
  </si>
  <si>
    <t>REF. LEGALITA, BULLISMO, CYBERBULLISMO</t>
  </si>
  <si>
    <t>REF. COMUNICAZIONE E SOCIAL</t>
  </si>
  <si>
    <t>REF. PRATICA SPORTIVA</t>
  </si>
  <si>
    <t>REF. INVALSI</t>
  </si>
  <si>
    <t>REF. SITO WEB</t>
  </si>
  <si>
    <t>REF. PRIVACY</t>
  </si>
  <si>
    <t>REF. SICUREZZA</t>
  </si>
  <si>
    <t>REF. ORIENTAMENTO</t>
  </si>
  <si>
    <t>REF. INDIRIZZO MUSICALE</t>
  </si>
  <si>
    <t>REF. CONSIGLIO RAGAZZI</t>
  </si>
  <si>
    <t>REF. LETTURA</t>
  </si>
  <si>
    <t>REF. FAMI</t>
  </si>
  <si>
    <t>REF. CENTRO SPORTIVO GIOCHI STUDENTESCHI</t>
  </si>
  <si>
    <t>REF. FORMULAZIONE ORARIO</t>
  </si>
  <si>
    <t>PROGETTI DOCENTI</t>
  </si>
  <si>
    <t>TITOLO</t>
  </si>
  <si>
    <t>ORE RICHIESTE</t>
  </si>
  <si>
    <t>ORE CONCESSE</t>
  </si>
  <si>
    <t>Suoni in gioco</t>
  </si>
  <si>
    <t>Accendiamo il natale</t>
  </si>
  <si>
    <t>Percorsi di legalità</t>
  </si>
  <si>
    <t>CCR</t>
  </si>
  <si>
    <t>Senza paura contro il bullismo</t>
  </si>
  <si>
    <t>TOTALE DOCENTI</t>
  </si>
  <si>
    <t xml:space="preserve">FUNZIONI STRUMENTALI </t>
  </si>
  <si>
    <t>AREA1 GESTIONE PTOF E SUPP. DOC.</t>
  </si>
  <si>
    <t>AREA 2 VALUTAZ. APPR. E AUTOVAL.</t>
  </si>
  <si>
    <t>AREA 3 FORMAZIONE E PROGETTAZIONE</t>
  </si>
  <si>
    <t>AREA 4 INCLUSIONE E DISPERSIONE</t>
  </si>
  <si>
    <t>ASSISTENTI AMMINISTRATIVI</t>
  </si>
  <si>
    <t>INTENSIFICAZIONE ORARIO DI SERVIZIO</t>
  </si>
  <si>
    <t>SOSTITUZIONE COLLEGHI</t>
  </si>
  <si>
    <t>COLLABORATORI SCOLASTICI</t>
  </si>
  <si>
    <t>CS</t>
  </si>
  <si>
    <t>ORE</t>
  </si>
  <si>
    <t>TOTALE ORE</t>
  </si>
  <si>
    <t>SUPPORTO SERVIZI ESTERNI</t>
  </si>
  <si>
    <t>ATTIVITA CONNESSI SICUREZZA</t>
  </si>
  <si>
    <t>MENSA</t>
  </si>
  <si>
    <t>SUPPORTO AI DOCENTI PER FOTOCOPIE</t>
  </si>
  <si>
    <t>REPERIBILITA ALLARME</t>
  </si>
  <si>
    <t>ATTIVITA EVENTI PROGETTI PTOF</t>
  </si>
  <si>
    <t>TOTALE ATA</t>
  </si>
  <si>
    <t>TOTALE COMPENSO</t>
  </si>
  <si>
    <t>QUOTA INCARICHI SPECIFICI</t>
  </si>
  <si>
    <t>INCARICHI SPECIFICI PERSONALE ATA (ART.47 CCNL 2006/2009)</t>
  </si>
  <si>
    <t xml:space="preserve">AREA DEL PERSONALE </t>
  </si>
  <si>
    <t>AREA DIDATTICA</t>
  </si>
  <si>
    <t>MANUTENZIONE</t>
  </si>
  <si>
    <t>MANUTENZIONE MONCADA</t>
  </si>
  <si>
    <t>GESTIONE MAGAZZINO</t>
  </si>
  <si>
    <t>SUPPORTO ALUNNI DISABILI</t>
  </si>
  <si>
    <t xml:space="preserve">SUPPORTO </t>
  </si>
  <si>
    <t>SOMME NON UTILIZZATE</t>
  </si>
  <si>
    <t>ATA INCARICHI SPECIFICI</t>
  </si>
  <si>
    <t>ATA</t>
  </si>
</sst>
</file>

<file path=xl/styles.xml><?xml version="1.0" encoding="utf-8"?>
<styleSheet xmlns="http://schemas.openxmlformats.org/spreadsheetml/2006/main">
  <numFmts count="7">
    <numFmt numFmtId="0" formatCode="General"/>
    <numFmt numFmtId="59" formatCode="[$€-2]&quot; &quot;#,##0.00"/>
    <numFmt numFmtId="60" formatCode="&quot;€ &quot;#,##0.00"/>
    <numFmt numFmtId="61" formatCode="#,##0.0#"/>
    <numFmt numFmtId="62" formatCode="[$€-2] #,##0.00"/>
    <numFmt numFmtId="63" formatCode="[$€-2]&quot; &quot;0.00"/>
    <numFmt numFmtId="64" formatCode="&quot;€ &quot;#,##0.00;&quot;-€ &quot;#,##0.00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1"/>
      <color indexed="8"/>
      <name val="Times New Roman"/>
    </font>
    <font>
      <sz val="10"/>
      <color indexed="8"/>
      <name val="Calibri"/>
    </font>
  </fonts>
  <fills count="13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6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horizontal="center" vertical="bottom"/>
    </xf>
    <xf numFmtId="0" fontId="0" fillId="2" borderId="1" applyNumberFormat="0" applyFont="1" applyFill="1" applyBorder="1" applyAlignment="1" applyProtection="0">
      <alignment horizontal="center" vertical="bottom"/>
    </xf>
    <xf numFmtId="49" fontId="0" fillId="2" borderId="1" applyNumberFormat="1" applyFont="1" applyFill="1" applyBorder="1" applyAlignment="1" applyProtection="0">
      <alignment vertical="bottom"/>
    </xf>
    <xf numFmtId="59" fontId="0" fillId="2" borderId="1" applyNumberFormat="1" applyFont="1" applyFill="1" applyBorder="1" applyAlignment="1" applyProtection="0">
      <alignment vertical="bottom"/>
    </xf>
    <xf numFmtId="60" fontId="0" fillId="2" borderId="1" applyNumberFormat="1" applyFont="1" applyFill="1" applyBorder="1" applyAlignment="1" applyProtection="0">
      <alignment vertical="bottom"/>
    </xf>
    <xf numFmtId="60" fontId="3" fillId="2" borderId="1" applyNumberFormat="1" applyFont="1" applyFill="1" applyBorder="1" applyAlignment="1" applyProtection="0">
      <alignment vertical="bottom" readingOrder="1"/>
    </xf>
    <xf numFmtId="4" fontId="4" fillId="2" borderId="1" applyNumberFormat="1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60" fontId="0" fillId="3" borderId="4" applyNumberFormat="1" applyFont="1" applyFill="1" applyBorder="1" applyAlignment="1" applyProtection="0">
      <alignment vertical="bottom"/>
    </xf>
    <xf numFmtId="60" fontId="0" fillId="2" borderId="5" applyNumberFormat="1" applyFont="1" applyFill="1" applyBorder="1" applyAlignment="1" applyProtection="0">
      <alignment vertical="bottom"/>
    </xf>
    <xf numFmtId="60" fontId="0" fillId="2" borderId="6" applyNumberFormat="1" applyFont="1" applyFill="1" applyBorder="1" applyAlignment="1" applyProtection="0">
      <alignment vertical="bottom"/>
    </xf>
    <xf numFmtId="60" fontId="0" fillId="4" borderId="4" applyNumberFormat="1" applyFont="1" applyFill="1" applyBorder="1" applyAlignment="1" applyProtection="0">
      <alignment vertical="bottom"/>
    </xf>
    <xf numFmtId="60" fontId="0" fillId="2" borderId="4" applyNumberFormat="1" applyFont="1" applyFill="1" applyBorder="1" applyAlignment="1" applyProtection="0">
      <alignment vertical="bottom"/>
    </xf>
    <xf numFmtId="61" fontId="0" fillId="2" borderId="6" applyNumberFormat="1" applyFont="1" applyFill="1" applyBorder="1" applyAlignment="1" applyProtection="0">
      <alignment vertical="bottom"/>
    </xf>
    <xf numFmtId="59" fontId="0" fillId="5" borderId="1" applyNumberFormat="1" applyFont="1" applyFill="1" applyBorder="1" applyAlignment="1" applyProtection="0">
      <alignment vertical="bottom"/>
    </xf>
    <xf numFmtId="49" fontId="0" fillId="2" borderId="2" applyNumberFormat="1" applyFont="1" applyFill="1" applyBorder="1" applyAlignment="1" applyProtection="0">
      <alignment vertical="bottom"/>
    </xf>
    <xf numFmtId="62" fontId="0" fillId="2" borderId="2" applyNumberFormat="1" applyFont="1" applyFill="1" applyBorder="1" applyAlignment="1" applyProtection="0">
      <alignment vertical="bottom"/>
    </xf>
    <xf numFmtId="49" fontId="0" fillId="6" borderId="7" applyNumberFormat="1" applyFont="1" applyFill="1" applyBorder="1" applyAlignment="1" applyProtection="0">
      <alignment vertical="bottom"/>
    </xf>
    <xf numFmtId="0" fontId="0" fillId="6" borderId="4" applyNumberFormat="0" applyFont="1" applyFill="1" applyBorder="1" applyAlignment="1" applyProtection="0">
      <alignment vertical="bottom"/>
    </xf>
    <xf numFmtId="60" fontId="0" fillId="6" borderId="4" applyNumberFormat="1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49" fontId="0" fillId="2" borderId="7" applyNumberFormat="1" applyFont="1" applyFill="1" applyBorder="1" applyAlignment="1" applyProtection="0">
      <alignment vertical="bottom"/>
    </xf>
    <xf numFmtId="49" fontId="0" fillId="2" borderId="6" applyNumberFormat="1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49" fontId="0" fillId="7" borderId="1" applyNumberFormat="1" applyFont="1" applyFill="1" applyBorder="1" applyAlignment="1" applyProtection="0">
      <alignment vertical="bottom"/>
    </xf>
    <xf numFmtId="0" fontId="0" fillId="7" borderId="1" applyNumberFormat="0" applyFont="1" applyFill="1" applyBorder="1" applyAlignment="1" applyProtection="0">
      <alignment vertical="bottom"/>
    </xf>
    <xf numFmtId="0" fontId="0" fillId="7" borderId="2" applyNumberFormat="0" applyFont="1" applyFill="1" applyBorder="1" applyAlignment="1" applyProtection="0">
      <alignment vertical="bottom"/>
    </xf>
    <xf numFmtId="63" fontId="0" fillId="7" borderId="1" applyNumberFormat="1" applyFont="1" applyFill="1" applyBorder="1" applyAlignment="1" applyProtection="0">
      <alignment vertical="bottom"/>
    </xf>
    <xf numFmtId="0" fontId="0" fillId="2" borderId="4" applyNumberFormat="1" applyFont="1" applyFill="1" applyBorder="1" applyAlignment="1" applyProtection="0">
      <alignment vertical="bottom"/>
    </xf>
    <xf numFmtId="63" fontId="0" fillId="2" borderId="5" applyNumberFormat="1" applyFont="1" applyFill="1" applyBorder="1" applyAlignment="1" applyProtection="0">
      <alignment vertical="bottom"/>
    </xf>
    <xf numFmtId="0" fontId="0" fillId="2" borderId="1" applyNumberFormat="1" applyFont="1" applyFill="1" applyBorder="1" applyAlignment="1" applyProtection="0">
      <alignment vertical="bottom"/>
    </xf>
    <xf numFmtId="0" fontId="0" fillId="2" borderId="3" applyNumberFormat="1" applyFont="1" applyFill="1" applyBorder="1" applyAlignment="1" applyProtection="0">
      <alignment vertical="bottom"/>
    </xf>
    <xf numFmtId="0" fontId="0" fillId="2" borderId="6" applyNumberFormat="1" applyFont="1" applyFill="1" applyBorder="1" applyAlignment="1" applyProtection="0">
      <alignment vertical="bottom"/>
    </xf>
    <xf numFmtId="63" fontId="0" fillId="2" borderId="1" applyNumberFormat="1" applyFont="1" applyFill="1" applyBorder="1" applyAlignment="1" applyProtection="0">
      <alignment vertical="bottom"/>
    </xf>
    <xf numFmtId="49" fontId="0" fillId="8" borderId="7" applyNumberFormat="1" applyFont="1" applyFill="1" applyBorder="1" applyAlignment="1" applyProtection="0">
      <alignment vertical="bottom"/>
    </xf>
    <xf numFmtId="0" fontId="0" fillId="8" borderId="4" applyNumberFormat="0" applyFont="1" applyFill="1" applyBorder="1" applyAlignment="1" applyProtection="0">
      <alignment vertical="bottom"/>
    </xf>
    <xf numFmtId="60" fontId="0" fillId="8" borderId="4" applyNumberFormat="1" applyFont="1" applyFill="1" applyBorder="1" applyAlignment="1" applyProtection="0">
      <alignment vertical="bottom"/>
    </xf>
    <xf numFmtId="62" fontId="0" fillId="8" borderId="4" applyNumberFormat="1" applyFont="1" applyFill="1" applyBorder="1" applyAlignment="1" applyProtection="0">
      <alignment vertical="bottom"/>
    </xf>
    <xf numFmtId="64" fontId="0" fillId="2" borderId="1" applyNumberFormat="1" applyFont="1" applyFill="1" applyBorder="1" applyAlignment="1" applyProtection="0">
      <alignment vertical="bottom"/>
    </xf>
    <xf numFmtId="64" fontId="0" fillId="2" borderId="2" applyNumberFormat="1" applyFont="1" applyFill="1" applyBorder="1" applyAlignment="1" applyProtection="0">
      <alignment vertical="bottom"/>
    </xf>
    <xf numFmtId="64" fontId="0" fillId="5" borderId="4" applyNumberFormat="1" applyFont="1" applyFill="1" applyBorder="1" applyAlignment="1" applyProtection="0">
      <alignment vertical="bottom"/>
    </xf>
    <xf numFmtId="64" fontId="0" fillId="2" borderId="6" applyNumberFormat="1" applyFont="1" applyFill="1" applyBorder="1" applyAlignment="1" applyProtection="0">
      <alignment vertical="bottom"/>
    </xf>
    <xf numFmtId="64" fontId="0" fillId="3" borderId="4" applyNumberFormat="1" applyFont="1" applyFill="1" applyBorder="1" applyAlignment="1" applyProtection="0">
      <alignment vertical="bottom"/>
    </xf>
    <xf numFmtId="49" fontId="0" fillId="9" borderId="7" applyNumberFormat="1" applyFont="1" applyFill="1" applyBorder="1" applyAlignment="1" applyProtection="0">
      <alignment vertical="bottom"/>
    </xf>
    <xf numFmtId="60" fontId="0" fillId="9" borderId="4" applyNumberFormat="1" applyFont="1" applyFill="1" applyBorder="1" applyAlignment="1" applyProtection="0">
      <alignment vertical="bottom"/>
    </xf>
    <xf numFmtId="0" fontId="0" fillId="2" borderId="2" applyNumberFormat="1" applyFont="1" applyFill="1" applyBorder="1" applyAlignment="1" applyProtection="0">
      <alignment vertical="bottom"/>
    </xf>
    <xf numFmtId="60" fontId="0" borderId="4" applyNumberFormat="1" applyFont="1" applyFill="0" applyBorder="1" applyAlignment="1" applyProtection="0">
      <alignment vertical="bottom"/>
    </xf>
    <xf numFmtId="0" fontId="0" fillId="9" borderId="5" applyNumberFormat="1" applyFont="1" applyFill="1" applyBorder="1" applyAlignment="1" applyProtection="0">
      <alignment vertical="bottom"/>
    </xf>
    <xf numFmtId="49" fontId="0" fillId="2" borderId="3" applyNumberFormat="1" applyFont="1" applyFill="1" applyBorder="1" applyAlignment="1" applyProtection="0">
      <alignment vertical="bottom"/>
    </xf>
    <xf numFmtId="64" fontId="0" fillId="2" borderId="5" applyNumberFormat="1" applyFont="1" applyFill="1" applyBorder="1" applyAlignment="1" applyProtection="0">
      <alignment vertical="bottom"/>
    </xf>
    <xf numFmtId="64" fontId="0" fillId="2" borderId="4" applyNumberFormat="1" applyFont="1" applyFill="1" applyBorder="1" applyAlignment="1" applyProtection="0">
      <alignment vertical="bottom"/>
    </xf>
    <xf numFmtId="49" fontId="0" fillId="3" borderId="7" applyNumberFormat="1" applyFont="1" applyFill="1" applyBorder="1" applyAlignment="1" applyProtection="0">
      <alignment vertical="bottom"/>
    </xf>
    <xf numFmtId="49" fontId="0" fillId="2" borderId="5" applyNumberFormat="1" applyFont="1" applyFill="1" applyBorder="1" applyAlignment="1" applyProtection="0">
      <alignment horizontal="center" vertical="bottom"/>
    </xf>
    <xf numFmtId="62" fontId="0" fillId="3" borderId="4" applyNumberFormat="1" applyFont="1" applyFill="1" applyBorder="1" applyAlignment="1" applyProtection="0">
      <alignment vertical="bottom"/>
    </xf>
    <xf numFmtId="49" fontId="0" fillId="10" borderId="1" applyNumberFormat="1" applyFont="1" applyFill="1" applyBorder="1" applyAlignment="1" applyProtection="0">
      <alignment vertical="bottom"/>
    </xf>
    <xf numFmtId="49" fontId="0" fillId="11" borderId="1" applyNumberFormat="1" applyFont="1" applyFill="1" applyBorder="1" applyAlignment="1" applyProtection="0">
      <alignment vertical="bottom"/>
    </xf>
    <xf numFmtId="60" fontId="0" fillId="2" borderId="2" applyNumberFormat="1" applyFont="1" applyFill="1" applyBorder="1" applyAlignment="1" applyProtection="0">
      <alignment vertical="bottom"/>
    </xf>
    <xf numFmtId="60" fontId="0" fillId="12" borderId="4" applyNumberFormat="1" applyFont="1" applyFill="1" applyBorder="1" applyAlignment="1" applyProtection="0">
      <alignment vertical="bottom"/>
    </xf>
  </cellXfs>
  <cellStyles count="1">
    <cellStyle name="Normal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70ad47"/>
      <rgbColor rgb="ffb4c6e7"/>
      <rgbColor rgb="ffffc000"/>
      <rgbColor rgb="ffed7d31"/>
      <rgbColor rgb="ffadcdea"/>
      <rgbColor rgb="fff6be98"/>
      <rgbColor rgb="ffff0000"/>
      <rgbColor rgb="ff5b9bd5"/>
      <rgbColor rgb="ffffcf3f"/>
      <rgbColor rgb="fff19d64"/>
      <rgbColor rgb="fff4b08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I153"/>
  <sheetViews>
    <sheetView workbookViewId="0" showGridLines="0" defaultGridColor="1"/>
  </sheetViews>
  <sheetFormatPr defaultColWidth="8.83333" defaultRowHeight="15" customHeight="1" outlineLevelRow="0" outlineLevelCol="0"/>
  <cols>
    <col min="1" max="1" width="38.6719" style="1" customWidth="1"/>
    <col min="2" max="3" width="28.5" style="1" customWidth="1"/>
    <col min="4" max="4" width="26" style="1" customWidth="1"/>
    <col min="5" max="5" width="23.3516" style="1" customWidth="1"/>
    <col min="6" max="6" width="22.8516" style="1" customWidth="1"/>
    <col min="7" max="7" width="31.6719" style="1" customWidth="1"/>
    <col min="8" max="8" width="30.5" style="1" customWidth="1"/>
    <col min="9" max="9" width="28.1719" style="1" customWidth="1"/>
    <col min="10" max="16384" width="8.85156" style="1" customWidth="1"/>
  </cols>
  <sheetData>
    <row r="1" ht="13.55" customHeight="1">
      <c r="A1" s="2"/>
      <c r="B1" s="2"/>
      <c r="C1" s="2"/>
      <c r="D1" s="2"/>
      <c r="E1" s="2"/>
      <c r="F1" s="2"/>
      <c r="G1" s="2"/>
      <c r="H1" s="2"/>
      <c r="I1" s="2"/>
    </row>
    <row r="2" ht="13.55" customHeight="1">
      <c r="A2" t="s" s="3">
        <v>0</v>
      </c>
      <c r="B2" s="4"/>
      <c r="C2" s="4"/>
      <c r="D2" s="4"/>
      <c r="E2" s="4"/>
      <c r="F2" s="4"/>
      <c r="G2" s="2"/>
      <c r="H2" s="2"/>
      <c r="I2" s="2"/>
    </row>
    <row r="3" ht="13.55" customHeight="1">
      <c r="A3" s="2"/>
      <c r="B3" s="2"/>
      <c r="C3" s="2"/>
      <c r="D3" s="2"/>
      <c r="E3" s="2"/>
      <c r="F3" s="2"/>
      <c r="G3" s="2"/>
      <c r="H3" s="2"/>
      <c r="I3" s="2"/>
    </row>
    <row r="4" ht="13.55" customHeight="1">
      <c r="A4" s="2"/>
      <c r="B4" s="2"/>
      <c r="C4" s="2"/>
      <c r="D4" s="2"/>
      <c r="E4" s="2"/>
      <c r="F4" s="2"/>
      <c r="G4" s="2"/>
      <c r="H4" s="2"/>
      <c r="I4" s="2"/>
    </row>
    <row r="5" ht="13.55" customHeight="1">
      <c r="A5" t="s" s="5">
        <v>1</v>
      </c>
      <c r="B5" s="2"/>
      <c r="C5" s="2"/>
      <c r="D5" s="6">
        <v>51457.22</v>
      </c>
      <c r="E5" s="7"/>
      <c r="F5" s="2"/>
      <c r="G5" s="2"/>
      <c r="H5" s="2"/>
      <c r="I5" s="2"/>
    </row>
    <row r="6" ht="14.5" customHeight="1">
      <c r="A6" t="s" s="5">
        <v>2</v>
      </c>
      <c r="B6" s="2"/>
      <c r="C6" s="2"/>
      <c r="D6" s="8">
        <v>6665.6</v>
      </c>
      <c r="E6" s="7"/>
      <c r="F6" s="2"/>
      <c r="G6" s="2"/>
      <c r="H6" s="2"/>
      <c r="I6" s="2"/>
    </row>
    <row r="7" ht="14.5" customHeight="1">
      <c r="A7" t="s" s="5">
        <v>3</v>
      </c>
      <c r="B7" s="2"/>
      <c r="C7" s="2"/>
      <c r="D7" s="8">
        <v>631.5</v>
      </c>
      <c r="E7" s="7"/>
      <c r="F7" s="2"/>
      <c r="G7" s="2"/>
      <c r="H7" s="2"/>
      <c r="I7" s="2"/>
    </row>
    <row r="8" ht="13.55" customHeight="1">
      <c r="A8" t="s" s="5">
        <v>4</v>
      </c>
      <c r="B8" s="2"/>
      <c r="C8" s="2"/>
      <c r="D8" s="7">
        <f>D5-D6-D7</f>
        <v>44160.12</v>
      </c>
      <c r="E8" s="7"/>
      <c r="F8" s="2"/>
      <c r="G8" s="2"/>
      <c r="H8" s="2"/>
      <c r="I8" s="2"/>
    </row>
    <row r="9" ht="13.55" customHeight="1">
      <c r="A9" t="s" s="5">
        <v>5</v>
      </c>
      <c r="B9" s="2"/>
      <c r="C9" s="2"/>
      <c r="D9" s="7">
        <v>13475.53</v>
      </c>
      <c r="E9" s="7"/>
      <c r="F9" s="2"/>
      <c r="G9" s="2"/>
      <c r="H9" s="2"/>
      <c r="I9" s="2"/>
    </row>
    <row r="10" ht="13.75" customHeight="1">
      <c r="A10" t="s" s="5">
        <v>6</v>
      </c>
      <c r="B10" s="2"/>
      <c r="C10" s="2"/>
      <c r="D10" s="9">
        <v>7338.61</v>
      </c>
      <c r="E10" s="7"/>
      <c r="F10" s="2"/>
      <c r="G10" s="2"/>
      <c r="H10" s="2"/>
      <c r="I10" s="2"/>
    </row>
    <row r="11" ht="13.55" customHeight="1">
      <c r="A11" s="2"/>
      <c r="B11" s="2"/>
      <c r="C11" s="2"/>
      <c r="D11" s="10"/>
      <c r="E11" s="7"/>
      <c r="F11" s="2"/>
      <c r="G11" s="2"/>
      <c r="H11" s="2"/>
      <c r="I11" s="2"/>
    </row>
    <row r="12" ht="13.55" customHeight="1">
      <c r="A12" t="s" s="5">
        <v>7</v>
      </c>
      <c r="B12" s="2"/>
      <c r="C12" s="11"/>
      <c r="D12" s="12">
        <f>D8+D9+D10</f>
        <v>64974.26</v>
      </c>
      <c r="E12" s="13"/>
      <c r="F12" s="2"/>
      <c r="G12" s="2"/>
      <c r="H12" s="2"/>
      <c r="I12" s="2"/>
    </row>
    <row r="13" ht="13.55" customHeight="1">
      <c r="A13" s="2"/>
      <c r="B13" s="2"/>
      <c r="C13" s="2"/>
      <c r="D13" s="14"/>
      <c r="E13" s="7"/>
      <c r="F13" s="2"/>
      <c r="G13" s="2"/>
      <c r="H13" s="2"/>
      <c r="I13" s="2"/>
    </row>
    <row r="14" ht="13.55" customHeight="1">
      <c r="A14" s="2"/>
      <c r="B14" s="2"/>
      <c r="C14" s="2"/>
      <c r="D14" s="10"/>
      <c r="E14" s="7"/>
      <c r="F14" s="2"/>
      <c r="G14" s="2"/>
      <c r="H14" s="2"/>
      <c r="I14" s="2"/>
    </row>
    <row r="15" ht="13.55" customHeight="1">
      <c r="A15" t="s" s="5">
        <v>8</v>
      </c>
      <c r="B15" s="2"/>
      <c r="C15" s="11"/>
      <c r="D15" s="15">
        <f>D12*30/100</f>
        <v>19492.278</v>
      </c>
      <c r="E15" s="13"/>
      <c r="F15" s="2"/>
      <c r="G15" s="2"/>
      <c r="H15" s="2"/>
      <c r="I15" s="2"/>
    </row>
    <row r="16" ht="13.55" customHeight="1">
      <c r="A16" t="s" s="5">
        <v>9</v>
      </c>
      <c r="B16" s="2"/>
      <c r="C16" s="11"/>
      <c r="D16" s="16">
        <f>D12*70/100</f>
        <v>45481.982</v>
      </c>
      <c r="E16" s="13"/>
      <c r="F16" s="2"/>
      <c r="G16" s="2"/>
      <c r="H16" s="2"/>
      <c r="I16" s="2"/>
    </row>
    <row r="17" ht="13.55" customHeight="1">
      <c r="A17" t="s" s="5">
        <v>10</v>
      </c>
      <c r="B17" t="s" s="5">
        <v>11</v>
      </c>
      <c r="C17" s="2"/>
      <c r="D17" s="17">
        <v>3310.41</v>
      </c>
      <c r="E17" s="2"/>
      <c r="F17" s="2"/>
      <c r="G17" s="2"/>
      <c r="H17" s="2"/>
      <c r="I17" s="2"/>
    </row>
    <row r="18" ht="13.55" customHeight="1">
      <c r="A18" t="s" s="5">
        <v>12</v>
      </c>
      <c r="B18" s="2"/>
      <c r="C18" s="2"/>
      <c r="D18" s="18">
        <f>D16-D17</f>
        <v>42171.572</v>
      </c>
      <c r="E18" s="2"/>
      <c r="F18" s="2"/>
      <c r="G18" s="2"/>
      <c r="H18" s="2"/>
      <c r="I18" s="2"/>
    </row>
    <row r="19" ht="13.55" customHeight="1">
      <c r="A19" s="2"/>
      <c r="B19" s="2"/>
      <c r="C19" s="2"/>
      <c r="D19" s="2"/>
      <c r="E19" s="2"/>
      <c r="F19" s="2"/>
      <c r="G19" s="2"/>
      <c r="H19" s="2"/>
      <c r="I19" s="2"/>
    </row>
    <row r="20" ht="13.55" customHeight="1">
      <c r="A20" t="s" s="5">
        <v>13</v>
      </c>
      <c r="B20" s="2"/>
      <c r="C20" s="2"/>
      <c r="D20" s="7">
        <v>2726.95</v>
      </c>
      <c r="E20" s="2"/>
      <c r="F20" s="2"/>
      <c r="G20" s="2"/>
      <c r="H20" s="2"/>
      <c r="I20" s="2"/>
    </row>
    <row r="21" ht="13.55" customHeight="1">
      <c r="A21" t="s" s="19">
        <v>14</v>
      </c>
      <c r="B21" s="10"/>
      <c r="C21" s="10"/>
      <c r="D21" s="20">
        <v>11668.43</v>
      </c>
      <c r="E21" s="10"/>
      <c r="F21" s="2"/>
      <c r="G21" s="2"/>
      <c r="H21" s="2"/>
      <c r="I21" s="2"/>
    </row>
    <row r="22" ht="13.55" customHeight="1">
      <c r="A22" t="s" s="21">
        <v>15</v>
      </c>
      <c r="B22" s="22"/>
      <c r="C22" s="22"/>
      <c r="D22" s="23">
        <f>D20+D21</f>
        <v>14395.38</v>
      </c>
      <c r="E22" s="16"/>
      <c r="F22" s="24"/>
      <c r="G22" s="2"/>
      <c r="H22" s="2"/>
      <c r="I22" s="2"/>
    </row>
    <row r="23" ht="13.55" customHeight="1">
      <c r="A23" s="25"/>
      <c r="B23" s="26"/>
      <c r="C23" s="26"/>
      <c r="D23" s="16"/>
      <c r="E23" s="16"/>
      <c r="F23" s="24"/>
      <c r="G23" s="2"/>
      <c r="H23" s="2"/>
      <c r="I23" s="2"/>
    </row>
    <row r="24" ht="13.55" customHeight="1">
      <c r="A24" t="s" s="27">
        <v>16</v>
      </c>
      <c r="B24" s="26"/>
      <c r="C24" s="26"/>
      <c r="D24" s="16"/>
      <c r="E24" s="16">
        <v>4112.16</v>
      </c>
      <c r="F24" s="24"/>
      <c r="G24" s="2"/>
      <c r="H24" s="2"/>
      <c r="I24" s="2"/>
    </row>
    <row r="25" ht="13.55" customHeight="1">
      <c r="A25" t="s" s="28">
        <v>17</v>
      </c>
      <c r="B25" s="29"/>
      <c r="C25" s="29"/>
      <c r="D25" s="29"/>
      <c r="E25" s="17">
        <v>1157.72</v>
      </c>
      <c r="F25" s="2"/>
      <c r="G25" s="2"/>
      <c r="H25" s="2"/>
      <c r="I25" s="2"/>
    </row>
    <row r="26" ht="13.55" customHeight="1">
      <c r="A26" t="s" s="30">
        <v>18</v>
      </c>
      <c r="B26" s="31"/>
      <c r="C26" s="31"/>
      <c r="D26" s="32"/>
      <c r="E26" s="33">
        <f>E24+E25</f>
        <v>5269.88</v>
      </c>
      <c r="F26" s="2"/>
      <c r="G26" s="2"/>
      <c r="H26" s="2"/>
      <c r="I26" s="2"/>
    </row>
    <row r="27" ht="13.55" customHeight="1">
      <c r="A27" s="2"/>
      <c r="B27" s="2"/>
      <c r="C27" s="11"/>
      <c r="D27" s="34">
        <f>B27*C27</f>
        <v>0</v>
      </c>
      <c r="E27" s="35"/>
      <c r="F27" s="36">
        <f>D27*E27</f>
        <v>0</v>
      </c>
      <c r="G27" s="2"/>
      <c r="H27" s="2"/>
      <c r="I27" s="2"/>
    </row>
    <row r="28" ht="13.55" customHeight="1">
      <c r="A28" t="s" s="5">
        <v>19</v>
      </c>
      <c r="B28" s="36">
        <v>1</v>
      </c>
      <c r="C28" s="37">
        <v>40</v>
      </c>
      <c r="D28" s="34">
        <f>B28*C28</f>
        <v>40</v>
      </c>
      <c r="E28" s="35">
        <v>26.84</v>
      </c>
      <c r="F28" s="6">
        <f>D28*E28</f>
        <v>1073.6</v>
      </c>
      <c r="G28" t="s" s="5">
        <v>20</v>
      </c>
      <c r="H28" s="2"/>
      <c r="I28" s="2"/>
    </row>
    <row r="29" ht="13.55" customHeight="1">
      <c r="A29" t="s" s="5">
        <v>19</v>
      </c>
      <c r="B29" s="36">
        <v>1</v>
      </c>
      <c r="C29" s="37">
        <v>40</v>
      </c>
      <c r="D29" s="34">
        <f>B29*C29</f>
        <v>40</v>
      </c>
      <c r="E29" s="35">
        <v>32.56</v>
      </c>
      <c r="F29" s="6">
        <f>D29*E29</f>
        <v>1302.4</v>
      </c>
      <c r="G29" t="s" s="5">
        <v>21</v>
      </c>
      <c r="H29" s="2"/>
      <c r="I29" s="2"/>
    </row>
    <row r="30" ht="13.55" customHeight="1">
      <c r="A30" t="s" s="5">
        <v>22</v>
      </c>
      <c r="B30" s="36">
        <v>1</v>
      </c>
      <c r="C30" s="36">
        <v>42</v>
      </c>
      <c r="D30" s="38">
        <f>B30*C30</f>
        <v>42</v>
      </c>
      <c r="E30" s="39">
        <v>32.56</v>
      </c>
      <c r="F30" s="6">
        <f>D30*E30</f>
        <v>1367.52</v>
      </c>
      <c r="G30" t="s" s="5">
        <v>21</v>
      </c>
      <c r="H30" s="2"/>
      <c r="I30" s="2"/>
    </row>
    <row r="31" ht="13.55" customHeight="1">
      <c r="A31" t="s" s="5">
        <v>23</v>
      </c>
      <c r="B31" s="36">
        <v>1</v>
      </c>
      <c r="C31" s="36">
        <v>50</v>
      </c>
      <c r="D31" s="36">
        <v>48</v>
      </c>
      <c r="E31" s="39">
        <v>26.84</v>
      </c>
      <c r="F31" s="6">
        <f>D31*E31</f>
        <v>1288.32</v>
      </c>
      <c r="G31" t="s" s="5">
        <v>20</v>
      </c>
      <c r="H31" s="2"/>
      <c r="I31" s="2"/>
    </row>
    <row r="32" ht="13.55" customHeight="1">
      <c r="A32" t="s" s="5">
        <v>4</v>
      </c>
      <c r="B32" s="2"/>
      <c r="C32" s="2"/>
      <c r="D32" s="2"/>
      <c r="E32" s="2"/>
      <c r="F32" s="18">
        <f>F28+F29+F30+F31</f>
        <v>5031.84</v>
      </c>
      <c r="G32" t="s" s="5">
        <v>24</v>
      </c>
      <c r="H32" s="39">
        <f>E26-F32</f>
        <v>238.04</v>
      </c>
      <c r="I32" s="2"/>
    </row>
    <row r="33" ht="13.55" customHeight="1">
      <c r="A33" s="10"/>
      <c r="B33" s="10"/>
      <c r="C33" s="10"/>
      <c r="D33" s="10"/>
      <c r="E33" s="10"/>
      <c r="F33" s="2"/>
      <c r="G33" s="2"/>
      <c r="H33" s="2"/>
      <c r="I33" s="2"/>
    </row>
    <row r="34" ht="13.55" customHeight="1">
      <c r="A34" t="s" s="40">
        <v>25</v>
      </c>
      <c r="B34" s="41"/>
      <c r="C34" s="41"/>
      <c r="D34" s="42"/>
      <c r="E34" s="43">
        <v>4536.35</v>
      </c>
      <c r="F34" s="24"/>
      <c r="G34" s="2"/>
      <c r="H34" s="2"/>
      <c r="I34" s="2"/>
    </row>
    <row r="35" ht="13.55" customHeight="1">
      <c r="A35" s="29"/>
      <c r="B35" s="29"/>
      <c r="C35" s="29"/>
      <c r="D35" s="29"/>
      <c r="E35" s="29"/>
      <c r="F35" s="2"/>
      <c r="G35" s="2"/>
      <c r="H35" s="2"/>
      <c r="I35" s="2"/>
    </row>
    <row r="36" ht="13.55" customHeight="1">
      <c r="A36" s="2"/>
      <c r="B36" s="2"/>
      <c r="C36" s="2"/>
      <c r="D36" s="2"/>
      <c r="E36" s="2"/>
      <c r="F36" s="2"/>
      <c r="G36" s="2"/>
      <c r="H36" s="2"/>
      <c r="I36" s="2"/>
    </row>
    <row r="37" ht="13.55" customHeight="1">
      <c r="A37" s="2"/>
      <c r="B37" s="2"/>
      <c r="C37" s="2"/>
      <c r="D37" s="2"/>
      <c r="E37" s="2"/>
      <c r="F37" s="2"/>
      <c r="G37" s="2"/>
      <c r="H37" s="2"/>
      <c r="I37" s="2"/>
    </row>
    <row r="38" ht="13.55" customHeight="1">
      <c r="A38" s="2"/>
      <c r="B38" s="2"/>
      <c r="C38" s="2"/>
      <c r="D38" s="2"/>
      <c r="E38" s="2"/>
      <c r="F38" s="2"/>
      <c r="G38" s="2"/>
      <c r="H38" s="2"/>
      <c r="I38" s="2"/>
    </row>
    <row r="39" ht="13.55" customHeight="1">
      <c r="A39" s="2"/>
      <c r="B39" s="2"/>
      <c r="C39" s="2"/>
      <c r="D39" s="2"/>
      <c r="E39" s="2"/>
      <c r="F39" s="2"/>
      <c r="G39" s="2"/>
      <c r="H39" s="2"/>
      <c r="I39" s="2"/>
    </row>
    <row r="40" ht="13.55" customHeight="1">
      <c r="A40" s="2"/>
      <c r="B40" s="2"/>
      <c r="C40" s="2"/>
      <c r="D40" s="2"/>
      <c r="E40" s="2"/>
      <c r="F40" s="2"/>
      <c r="G40" s="2"/>
      <c r="H40" s="2"/>
      <c r="I40" s="2"/>
    </row>
    <row r="41" ht="13.55" customHeight="1">
      <c r="A41" s="2"/>
      <c r="B41" s="2"/>
      <c r="C41" s="2"/>
      <c r="D41" t="s" s="5">
        <v>26</v>
      </c>
      <c r="E41" s="2"/>
      <c r="F41" s="2"/>
      <c r="G41" s="2"/>
      <c r="H41" s="2"/>
      <c r="I41" s="2"/>
    </row>
    <row r="42" ht="13.55" customHeight="1">
      <c r="A42" s="2"/>
      <c r="B42" t="s" s="5">
        <v>27</v>
      </c>
      <c r="C42" s="2"/>
      <c r="D42" t="s" s="5">
        <v>28</v>
      </c>
      <c r="E42" t="s" s="5">
        <v>29</v>
      </c>
      <c r="F42" t="s" s="5">
        <v>30</v>
      </c>
      <c r="G42" t="s" s="5">
        <v>31</v>
      </c>
      <c r="H42" s="2"/>
      <c r="I42" s="2"/>
    </row>
    <row r="43" ht="13.55" customHeight="1">
      <c r="A43" t="s" s="5">
        <v>32</v>
      </c>
      <c r="B43" s="36">
        <v>1</v>
      </c>
      <c r="C43" s="2"/>
      <c r="D43" s="36">
        <v>180</v>
      </c>
      <c r="E43" s="36">
        <f>B43*D43</f>
        <v>180</v>
      </c>
      <c r="F43" s="36">
        <v>19.25</v>
      </c>
      <c r="G43" s="44">
        <f>F43*E43</f>
        <v>3465</v>
      </c>
      <c r="H43" s="2"/>
      <c r="I43" s="2"/>
    </row>
    <row r="44" ht="13.55" customHeight="1">
      <c r="A44" t="s" s="5">
        <v>33</v>
      </c>
      <c r="B44" s="36">
        <v>1</v>
      </c>
      <c r="C44" s="2"/>
      <c r="D44" s="36">
        <v>120</v>
      </c>
      <c r="E44" s="36">
        <f>B44*D44</f>
        <v>120</v>
      </c>
      <c r="F44" s="36">
        <v>19.25</v>
      </c>
      <c r="G44" s="44">
        <f>F44*E44</f>
        <v>2310</v>
      </c>
      <c r="H44" s="2"/>
      <c r="I44" s="2"/>
    </row>
    <row r="45" ht="13.55" customHeight="1">
      <c r="A45" t="s" s="5">
        <v>34</v>
      </c>
      <c r="B45" s="36">
        <v>1</v>
      </c>
      <c r="C45" s="2"/>
      <c r="D45" s="36">
        <v>20</v>
      </c>
      <c r="E45" s="36">
        <f>B45*D45</f>
        <v>20</v>
      </c>
      <c r="F45" s="36">
        <v>19.25</v>
      </c>
      <c r="G45" s="44">
        <f>F45*E45</f>
        <v>385</v>
      </c>
      <c r="H45" s="2"/>
      <c r="I45" s="2"/>
    </row>
    <row r="46" ht="13.55" customHeight="1">
      <c r="A46" t="s" s="5">
        <v>35</v>
      </c>
      <c r="B46" s="36">
        <v>1</v>
      </c>
      <c r="C46" s="2"/>
      <c r="D46" s="36">
        <v>24</v>
      </c>
      <c r="E46" s="36">
        <f>B46*D46</f>
        <v>24</v>
      </c>
      <c r="F46" s="36">
        <v>19.25</v>
      </c>
      <c r="G46" s="44">
        <f>F46*E46</f>
        <v>462</v>
      </c>
      <c r="H46" s="2"/>
      <c r="I46" s="2"/>
    </row>
    <row r="47" ht="13.55" customHeight="1">
      <c r="A47" t="s" s="5">
        <v>36</v>
      </c>
      <c r="B47" s="36">
        <v>1</v>
      </c>
      <c r="C47" s="2"/>
      <c r="D47" s="36">
        <v>8</v>
      </c>
      <c r="E47" s="36">
        <f>B47*D47</f>
        <v>8</v>
      </c>
      <c r="F47" s="36">
        <v>19.25</v>
      </c>
      <c r="G47" s="44">
        <f>F47*E47</f>
        <v>154</v>
      </c>
      <c r="H47" s="2"/>
      <c r="I47" s="2"/>
    </row>
    <row r="48" ht="13.55" customHeight="1">
      <c r="A48" t="s" s="5">
        <v>37</v>
      </c>
      <c r="B48" s="36">
        <v>1</v>
      </c>
      <c r="C48" s="2"/>
      <c r="D48" s="36">
        <v>40</v>
      </c>
      <c r="E48" s="36">
        <f>B48*D48</f>
        <v>40</v>
      </c>
      <c r="F48" s="36">
        <v>19.25</v>
      </c>
      <c r="G48" s="44">
        <f>F48*E48</f>
        <v>770</v>
      </c>
      <c r="H48" s="2"/>
      <c r="I48" s="2"/>
    </row>
    <row r="49" ht="13.55" customHeight="1">
      <c r="A49" t="s" s="5">
        <v>38</v>
      </c>
      <c r="B49" s="36">
        <v>1</v>
      </c>
      <c r="C49" s="2"/>
      <c r="D49" s="36">
        <v>36</v>
      </c>
      <c r="E49" s="36">
        <f>B49*D49</f>
        <v>36</v>
      </c>
      <c r="F49" s="36">
        <v>19.25</v>
      </c>
      <c r="G49" s="44">
        <f>F49*E49</f>
        <v>693</v>
      </c>
      <c r="H49" s="2"/>
      <c r="I49" s="2"/>
    </row>
    <row r="50" ht="13.55" customHeight="1">
      <c r="A50" t="s" s="5">
        <v>39</v>
      </c>
      <c r="B50" s="36">
        <v>1</v>
      </c>
      <c r="C50" s="2"/>
      <c r="D50" s="36">
        <v>14</v>
      </c>
      <c r="E50" s="36">
        <v>14</v>
      </c>
      <c r="F50" s="36">
        <v>19.25</v>
      </c>
      <c r="G50" s="44">
        <f>F50*E50</f>
        <v>269.5</v>
      </c>
      <c r="H50" s="2"/>
      <c r="I50" s="2"/>
    </row>
    <row r="51" ht="13.55" customHeight="1">
      <c r="A51" t="s" s="5">
        <v>40</v>
      </c>
      <c r="B51" s="36">
        <v>1</v>
      </c>
      <c r="C51" s="2"/>
      <c r="D51" s="36">
        <v>60</v>
      </c>
      <c r="E51" s="36">
        <f>B51*D51</f>
        <v>60</v>
      </c>
      <c r="F51" s="36">
        <v>19.25</v>
      </c>
      <c r="G51" s="44">
        <f>F51*E51</f>
        <v>1155</v>
      </c>
      <c r="H51" s="2"/>
      <c r="I51" s="2"/>
    </row>
    <row r="52" ht="13.55" customHeight="1">
      <c r="A52" t="s" s="5">
        <v>41</v>
      </c>
      <c r="B52" s="36">
        <v>1</v>
      </c>
      <c r="C52" s="2"/>
      <c r="D52" s="36">
        <v>32</v>
      </c>
      <c r="E52" s="36">
        <f>B52*D52</f>
        <v>32</v>
      </c>
      <c r="F52" s="36">
        <v>19.25</v>
      </c>
      <c r="G52" s="44">
        <f>F52*E52</f>
        <v>616</v>
      </c>
      <c r="H52" s="2"/>
      <c r="I52" s="2"/>
    </row>
    <row r="53" ht="13.55" customHeight="1">
      <c r="A53" t="s" s="5">
        <v>42</v>
      </c>
      <c r="B53" s="36">
        <v>4</v>
      </c>
      <c r="C53" s="2"/>
      <c r="D53" s="36">
        <v>6</v>
      </c>
      <c r="E53" s="36">
        <f>B53*D53</f>
        <v>24</v>
      </c>
      <c r="F53" s="36">
        <v>19.25</v>
      </c>
      <c r="G53" s="44">
        <f>F53*E53</f>
        <v>462</v>
      </c>
      <c r="H53" s="2"/>
      <c r="I53" s="2"/>
    </row>
    <row r="54" ht="13.55" customHeight="1">
      <c r="A54" t="s" s="5">
        <v>43</v>
      </c>
      <c r="B54" s="36">
        <v>1</v>
      </c>
      <c r="C54" s="2"/>
      <c r="D54" s="36">
        <v>5</v>
      </c>
      <c r="E54" s="36">
        <f>B54*D54</f>
        <v>5</v>
      </c>
      <c r="F54" s="36">
        <v>19.25</v>
      </c>
      <c r="G54" s="44">
        <f>F54*E54</f>
        <v>96.25</v>
      </c>
      <c r="H54" s="2"/>
      <c r="I54" s="2"/>
    </row>
    <row r="55" ht="13.55" customHeight="1">
      <c r="A55" t="s" s="5">
        <v>44</v>
      </c>
      <c r="B55" s="36">
        <v>5</v>
      </c>
      <c r="C55" s="2"/>
      <c r="D55" s="36">
        <v>6</v>
      </c>
      <c r="E55" s="36">
        <f>B55*D55</f>
        <v>30</v>
      </c>
      <c r="F55" s="36">
        <v>19.25</v>
      </c>
      <c r="G55" s="44">
        <f>F55*E55</f>
        <v>577.5</v>
      </c>
      <c r="H55" s="2"/>
      <c r="I55" s="2"/>
    </row>
    <row r="56" ht="13.55" customHeight="1">
      <c r="A56" t="s" s="5">
        <v>45</v>
      </c>
      <c r="B56" s="36">
        <v>43</v>
      </c>
      <c r="C56" s="2"/>
      <c r="D56" s="36">
        <v>20</v>
      </c>
      <c r="E56" s="36">
        <f>B56*D56</f>
        <v>860</v>
      </c>
      <c r="F56" s="36">
        <v>19.25</v>
      </c>
      <c r="G56" s="44">
        <f>F56*E56</f>
        <v>16555</v>
      </c>
      <c r="H56" s="2"/>
      <c r="I56" s="2"/>
    </row>
    <row r="57" ht="13.55" customHeight="1">
      <c r="A57" t="s" s="5">
        <v>46</v>
      </c>
      <c r="B57" s="36">
        <v>1</v>
      </c>
      <c r="C57" s="2"/>
      <c r="D57" s="36">
        <v>5</v>
      </c>
      <c r="E57" s="36">
        <f>B57*D57</f>
        <v>5</v>
      </c>
      <c r="F57" s="36">
        <v>19.25</v>
      </c>
      <c r="G57" s="44">
        <f>F57*E57</f>
        <v>96.25</v>
      </c>
      <c r="H57" s="2"/>
      <c r="I57" s="2"/>
    </row>
    <row r="58" ht="13.55" customHeight="1">
      <c r="A58" t="s" s="5">
        <v>47</v>
      </c>
      <c r="B58" s="36">
        <v>1</v>
      </c>
      <c r="C58" s="2"/>
      <c r="D58" s="36">
        <v>14</v>
      </c>
      <c r="E58" s="36">
        <f>B58*D58</f>
        <v>14</v>
      </c>
      <c r="F58" s="36">
        <v>19.25</v>
      </c>
      <c r="G58" s="44">
        <f>F58*E58</f>
        <v>269.5</v>
      </c>
      <c r="H58" s="2"/>
      <c r="I58" s="2"/>
    </row>
    <row r="59" ht="13.55" customHeight="1">
      <c r="A59" t="s" s="5">
        <v>48</v>
      </c>
      <c r="B59" s="36">
        <v>5</v>
      </c>
      <c r="C59" s="2"/>
      <c r="D59" s="36">
        <v>5</v>
      </c>
      <c r="E59" s="36">
        <f>B59*D59</f>
        <v>25</v>
      </c>
      <c r="F59" s="36">
        <v>19.25</v>
      </c>
      <c r="G59" s="44">
        <f>F59*E59</f>
        <v>481.25</v>
      </c>
      <c r="H59" s="2"/>
      <c r="I59" s="2"/>
    </row>
    <row r="60" ht="13.55" customHeight="1">
      <c r="A60" t="s" s="5">
        <v>49</v>
      </c>
      <c r="B60" s="36">
        <v>5</v>
      </c>
      <c r="C60" s="2"/>
      <c r="D60" s="36">
        <v>5</v>
      </c>
      <c r="E60" s="36">
        <f>B60*D60</f>
        <v>25</v>
      </c>
      <c r="F60" s="36">
        <v>19.25</v>
      </c>
      <c r="G60" s="44">
        <f>F60*E60</f>
        <v>481.25</v>
      </c>
      <c r="H60" s="2"/>
      <c r="I60" s="2"/>
    </row>
    <row r="61" ht="13.55" customHeight="1">
      <c r="A61" t="s" s="5">
        <v>50</v>
      </c>
      <c r="B61" s="36">
        <v>4</v>
      </c>
      <c r="C61" s="2"/>
      <c r="D61" s="36">
        <v>5</v>
      </c>
      <c r="E61" s="36">
        <f>B61*D61</f>
        <v>20</v>
      </c>
      <c r="F61" s="36">
        <v>19.25</v>
      </c>
      <c r="G61" s="44">
        <f>F61*E61</f>
        <v>385</v>
      </c>
      <c r="H61" s="2"/>
      <c r="I61" s="2"/>
    </row>
    <row r="62" ht="13.55" customHeight="1">
      <c r="A62" t="s" s="5">
        <v>51</v>
      </c>
      <c r="B62" s="36">
        <v>3</v>
      </c>
      <c r="C62" s="2"/>
      <c r="D62" s="36">
        <v>5</v>
      </c>
      <c r="E62" s="36">
        <f>B62*D62</f>
        <v>15</v>
      </c>
      <c r="F62" s="36">
        <v>19.25</v>
      </c>
      <c r="G62" s="44">
        <f>F62*E62</f>
        <v>288.75</v>
      </c>
      <c r="H62" s="2"/>
      <c r="I62" s="2"/>
    </row>
    <row r="63" ht="13.55" customHeight="1">
      <c r="A63" t="s" s="5">
        <v>52</v>
      </c>
      <c r="B63" s="36">
        <v>2</v>
      </c>
      <c r="C63" s="2"/>
      <c r="D63" s="36">
        <v>5</v>
      </c>
      <c r="E63" s="36">
        <f>B63*D63</f>
        <v>10</v>
      </c>
      <c r="F63" s="36">
        <v>19.25</v>
      </c>
      <c r="G63" s="44">
        <f>F63*E63</f>
        <v>192.5</v>
      </c>
      <c r="H63" s="2"/>
      <c r="I63" s="2"/>
    </row>
    <row r="64" ht="13.55" customHeight="1">
      <c r="A64" t="s" s="5">
        <v>53</v>
      </c>
      <c r="B64" s="36">
        <v>4</v>
      </c>
      <c r="C64" s="2"/>
      <c r="D64" s="36">
        <v>8</v>
      </c>
      <c r="E64" s="36">
        <f>B64*D64</f>
        <v>32</v>
      </c>
      <c r="F64" s="36">
        <v>19.25</v>
      </c>
      <c r="G64" s="44">
        <f>F64*E64</f>
        <v>616</v>
      </c>
      <c r="H64" s="2"/>
      <c r="I64" s="2"/>
    </row>
    <row r="65" ht="13.55" customHeight="1">
      <c r="A65" t="s" s="5">
        <v>54</v>
      </c>
      <c r="B65" s="36">
        <v>12</v>
      </c>
      <c r="C65" s="2"/>
      <c r="D65" s="36">
        <v>3</v>
      </c>
      <c r="E65" s="36">
        <f>B65*D65</f>
        <v>36</v>
      </c>
      <c r="F65" s="36">
        <v>19.25</v>
      </c>
      <c r="G65" s="44">
        <f>F65*E65</f>
        <v>693</v>
      </c>
      <c r="H65" s="2"/>
      <c r="I65" s="2"/>
    </row>
    <row r="66" ht="13.55" customHeight="1">
      <c r="A66" t="s" s="5">
        <v>55</v>
      </c>
      <c r="B66" s="36">
        <v>3</v>
      </c>
      <c r="C66" s="2"/>
      <c r="D66" s="36">
        <v>11</v>
      </c>
      <c r="E66" s="36">
        <f>B66*D66</f>
        <v>33</v>
      </c>
      <c r="F66" s="36">
        <v>19.25</v>
      </c>
      <c r="G66" s="44">
        <f>F66*E66</f>
        <v>635.25</v>
      </c>
      <c r="H66" s="2"/>
      <c r="I66" s="2"/>
    </row>
    <row r="67" ht="13.55" customHeight="1">
      <c r="A67" t="s" s="5">
        <v>56</v>
      </c>
      <c r="B67" s="36">
        <v>9</v>
      </c>
      <c r="C67" s="2"/>
      <c r="D67" s="36">
        <v>3</v>
      </c>
      <c r="E67" s="36">
        <f>B67*D67</f>
        <v>27</v>
      </c>
      <c r="F67" s="36">
        <v>19.25</v>
      </c>
      <c r="G67" s="44">
        <f>F67*E67</f>
        <v>519.75</v>
      </c>
      <c r="H67" s="2"/>
      <c r="I67" s="2"/>
    </row>
    <row r="68" ht="13.55" customHeight="1">
      <c r="A68" t="s" s="5">
        <v>57</v>
      </c>
      <c r="B68" s="36">
        <v>2</v>
      </c>
      <c r="C68" s="2"/>
      <c r="D68" s="36">
        <v>8</v>
      </c>
      <c r="E68" s="36">
        <f>B68*D68</f>
        <v>16</v>
      </c>
      <c r="F68" s="36">
        <v>19.25</v>
      </c>
      <c r="G68" s="44">
        <f>F68*E68</f>
        <v>308</v>
      </c>
      <c r="H68" s="2"/>
      <c r="I68" s="2"/>
    </row>
    <row r="69" ht="13.55" customHeight="1">
      <c r="A69" t="s" s="5">
        <v>58</v>
      </c>
      <c r="B69" s="36">
        <v>1</v>
      </c>
      <c r="C69" s="2"/>
      <c r="D69" s="36">
        <v>15</v>
      </c>
      <c r="E69" s="36">
        <f>B69*D69</f>
        <v>15</v>
      </c>
      <c r="F69" s="36">
        <v>19.25</v>
      </c>
      <c r="G69" s="44">
        <f>F69*E69</f>
        <v>288.75</v>
      </c>
      <c r="H69" s="2"/>
      <c r="I69" s="2"/>
    </row>
    <row r="70" ht="13.55" customHeight="1">
      <c r="A70" t="s" s="5">
        <v>59</v>
      </c>
      <c r="B70" s="36">
        <v>3</v>
      </c>
      <c r="C70" s="2"/>
      <c r="D70" s="36">
        <v>5</v>
      </c>
      <c r="E70" s="36">
        <f>B70*D70</f>
        <v>15</v>
      </c>
      <c r="F70" s="36">
        <v>19.25</v>
      </c>
      <c r="G70" s="44">
        <f>F70*E70</f>
        <v>288.75</v>
      </c>
      <c r="H70" s="2"/>
      <c r="I70" s="2"/>
    </row>
    <row r="71" ht="13.55" customHeight="1">
      <c r="A71" t="s" s="5">
        <v>60</v>
      </c>
      <c r="B71" s="36">
        <v>1</v>
      </c>
      <c r="C71" s="2"/>
      <c r="D71" s="36">
        <v>12</v>
      </c>
      <c r="E71" s="36">
        <f>B71*D71</f>
        <v>12</v>
      </c>
      <c r="F71" s="36">
        <v>19.25</v>
      </c>
      <c r="G71" s="44">
        <f>F71*E71</f>
        <v>231</v>
      </c>
      <c r="H71" s="2"/>
      <c r="I71" s="2"/>
    </row>
    <row r="72" ht="13.55" customHeight="1">
      <c r="A72" t="s" s="5">
        <v>61</v>
      </c>
      <c r="B72" s="36">
        <v>1</v>
      </c>
      <c r="C72" s="2"/>
      <c r="D72" s="36">
        <v>30</v>
      </c>
      <c r="E72" s="36">
        <f>B72*D72</f>
        <v>30</v>
      </c>
      <c r="F72" s="36">
        <v>19.25</v>
      </c>
      <c r="G72" s="44">
        <f>F72*E72</f>
        <v>577.5</v>
      </c>
      <c r="H72" s="2"/>
      <c r="I72" s="2"/>
    </row>
    <row r="73" ht="13.55" customHeight="1">
      <c r="A73" t="s" s="5">
        <v>62</v>
      </c>
      <c r="B73" s="36">
        <v>1</v>
      </c>
      <c r="C73" s="2"/>
      <c r="D73" s="36">
        <v>5</v>
      </c>
      <c r="E73" s="36">
        <f>B73*D73</f>
        <v>5</v>
      </c>
      <c r="F73" s="36">
        <v>19.25</v>
      </c>
      <c r="G73" s="44">
        <f>F73*E73</f>
        <v>96.25</v>
      </c>
      <c r="H73" s="2"/>
      <c r="I73" s="2"/>
    </row>
    <row r="74" ht="13.55" customHeight="1">
      <c r="A74" t="s" s="5">
        <v>63</v>
      </c>
      <c r="B74" s="36">
        <v>2</v>
      </c>
      <c r="C74" s="2"/>
      <c r="D74" s="36">
        <v>8</v>
      </c>
      <c r="E74" s="36">
        <f>B74*D74</f>
        <v>16</v>
      </c>
      <c r="F74" s="36">
        <v>19.25</v>
      </c>
      <c r="G74" s="44">
        <f>F74*E74</f>
        <v>308</v>
      </c>
      <c r="H74" s="2"/>
      <c r="I74" s="2"/>
    </row>
    <row r="75" ht="13.55" customHeight="1">
      <c r="A75" t="s" s="5">
        <v>64</v>
      </c>
      <c r="B75" s="36">
        <v>2</v>
      </c>
      <c r="C75" s="2"/>
      <c r="D75" s="36">
        <v>8</v>
      </c>
      <c r="E75" s="36">
        <f>B75*D75</f>
        <v>16</v>
      </c>
      <c r="F75" s="36">
        <v>19.25</v>
      </c>
      <c r="G75" s="44">
        <f>F75*E75</f>
        <v>308</v>
      </c>
      <c r="H75" s="2"/>
      <c r="I75" s="2"/>
    </row>
    <row r="76" ht="13.55" customHeight="1">
      <c r="A76" t="s" s="5">
        <v>65</v>
      </c>
      <c r="B76" s="36">
        <v>1</v>
      </c>
      <c r="C76" s="2"/>
      <c r="D76" s="36">
        <v>8</v>
      </c>
      <c r="E76" s="36">
        <f>B76*D76</f>
        <v>8</v>
      </c>
      <c r="F76" s="36">
        <v>19.25</v>
      </c>
      <c r="G76" s="44">
        <f>F76*E76</f>
        <v>154</v>
      </c>
      <c r="H76" s="2"/>
      <c r="I76" s="2"/>
    </row>
    <row r="77" ht="13.55" customHeight="1">
      <c r="A77" t="s" s="5">
        <v>66</v>
      </c>
      <c r="B77" s="36">
        <v>2</v>
      </c>
      <c r="C77" s="2"/>
      <c r="D77" s="36">
        <v>8</v>
      </c>
      <c r="E77" s="36">
        <f>B77*D77</f>
        <v>16</v>
      </c>
      <c r="F77" s="36">
        <v>19.25</v>
      </c>
      <c r="G77" s="44">
        <f>F77*E77</f>
        <v>308</v>
      </c>
      <c r="H77" s="2"/>
      <c r="I77" s="2"/>
    </row>
    <row r="78" ht="13.55" customHeight="1">
      <c r="A78" t="s" s="5">
        <v>67</v>
      </c>
      <c r="B78" s="36">
        <v>4</v>
      </c>
      <c r="C78" s="2"/>
      <c r="D78" s="36">
        <v>8</v>
      </c>
      <c r="E78" s="36">
        <f>B78*D78</f>
        <v>32</v>
      </c>
      <c r="F78" s="36">
        <v>19.25</v>
      </c>
      <c r="G78" s="44">
        <f>F78*E78</f>
        <v>616</v>
      </c>
      <c r="H78" s="2"/>
      <c r="I78" s="2"/>
    </row>
    <row r="79" ht="13.55" customHeight="1">
      <c r="A79" t="s" s="5">
        <v>68</v>
      </c>
      <c r="B79" s="36">
        <v>1</v>
      </c>
      <c r="C79" s="2"/>
      <c r="D79" s="36">
        <v>5</v>
      </c>
      <c r="E79" s="36">
        <f>B79*D79</f>
        <v>5</v>
      </c>
      <c r="F79" s="36">
        <v>19.25</v>
      </c>
      <c r="G79" s="44">
        <f>F79*E79</f>
        <v>96.25</v>
      </c>
      <c r="H79" s="2"/>
      <c r="I79" s="2"/>
    </row>
    <row r="80" ht="13.55" customHeight="1">
      <c r="A80" t="s" s="5">
        <v>69</v>
      </c>
      <c r="B80" s="36">
        <v>1</v>
      </c>
      <c r="C80" s="2"/>
      <c r="D80" s="36">
        <v>5</v>
      </c>
      <c r="E80" s="36">
        <f>B80*D80</f>
        <v>5</v>
      </c>
      <c r="F80" s="36">
        <v>19.25</v>
      </c>
      <c r="G80" s="44">
        <f>F80*E80</f>
        <v>96.25</v>
      </c>
      <c r="H80" s="2"/>
      <c r="I80" s="2"/>
    </row>
    <row r="81" ht="13.55" customHeight="1">
      <c r="A81" t="s" s="5">
        <v>70</v>
      </c>
      <c r="B81" s="36">
        <v>4</v>
      </c>
      <c r="C81" s="2"/>
      <c r="D81" s="36">
        <v>20</v>
      </c>
      <c r="E81" s="36">
        <f>B81*D81</f>
        <v>80</v>
      </c>
      <c r="F81" s="36">
        <v>19.25</v>
      </c>
      <c r="G81" s="45">
        <f>F81*E81</f>
        <v>1540</v>
      </c>
      <c r="H81" s="2"/>
      <c r="I81" s="2"/>
    </row>
    <row r="82" ht="13.55" customHeight="1">
      <c r="A82" t="s" s="5">
        <v>4</v>
      </c>
      <c r="B82" s="2"/>
      <c r="C82" s="2"/>
      <c r="D82" s="2"/>
      <c r="E82" s="2"/>
      <c r="F82" s="11"/>
      <c r="G82" s="46">
        <f>SUM(G43:G81)</f>
        <v>37845.5</v>
      </c>
      <c r="H82" s="24"/>
      <c r="I82" s="2"/>
    </row>
    <row r="83" ht="13.55" customHeight="1">
      <c r="A83" s="2"/>
      <c r="B83" s="2"/>
      <c r="C83" s="2"/>
      <c r="D83" s="2"/>
      <c r="E83" s="2"/>
      <c r="F83" s="2"/>
      <c r="G83" s="47"/>
      <c r="H83" s="2"/>
      <c r="I83" s="2"/>
    </row>
    <row r="84" ht="13.55" customHeight="1">
      <c r="A84" s="2"/>
      <c r="B84" s="2"/>
      <c r="C84" s="2"/>
      <c r="D84" s="2"/>
      <c r="E84" s="2"/>
      <c r="F84" s="2"/>
      <c r="G84" s="44"/>
      <c r="H84" s="2"/>
      <c r="I84" s="2"/>
    </row>
    <row r="85" ht="13.55" customHeight="1">
      <c r="A85" s="2"/>
      <c r="B85" s="2"/>
      <c r="C85" s="2"/>
      <c r="D85" t="s" s="5">
        <v>71</v>
      </c>
      <c r="E85" s="2"/>
      <c r="F85" s="2"/>
      <c r="G85" s="44"/>
      <c r="H85" s="2"/>
      <c r="I85" s="2"/>
    </row>
    <row r="86" ht="13.55" customHeight="1">
      <c r="A86" t="s" s="5">
        <v>72</v>
      </c>
      <c r="B86" t="s" s="5">
        <v>27</v>
      </c>
      <c r="C86" t="s" s="5">
        <v>73</v>
      </c>
      <c r="D86" t="s" s="5">
        <v>74</v>
      </c>
      <c r="E86" t="s" s="5">
        <v>29</v>
      </c>
      <c r="F86" t="s" s="5">
        <v>30</v>
      </c>
      <c r="G86" t="s" s="5">
        <v>4</v>
      </c>
      <c r="H86" s="2"/>
      <c r="I86" s="2"/>
    </row>
    <row r="87" ht="14.45" customHeight="1">
      <c r="A87" t="s" s="5">
        <v>75</v>
      </c>
      <c r="B87" s="36">
        <v>10</v>
      </c>
      <c r="C87" s="36">
        <v>5</v>
      </c>
      <c r="D87" s="36">
        <v>4</v>
      </c>
      <c r="E87" s="36">
        <f>D87*B87</f>
        <v>40</v>
      </c>
      <c r="F87" s="36">
        <v>19.25</v>
      </c>
      <c r="G87" s="44">
        <f>E87*F87</f>
        <v>770</v>
      </c>
      <c r="H87" s="2"/>
      <c r="I87" s="2"/>
    </row>
    <row r="88" ht="15" customHeight="1">
      <c r="A88" t="s" s="5">
        <v>76</v>
      </c>
      <c r="B88" s="36">
        <v>10</v>
      </c>
      <c r="C88" s="36">
        <v>5</v>
      </c>
      <c r="D88" s="36">
        <v>4</v>
      </c>
      <c r="E88" s="36">
        <f>D88*B88</f>
        <v>40</v>
      </c>
      <c r="F88" s="36">
        <v>19.25</v>
      </c>
      <c r="G88" s="44">
        <f>E88*F88</f>
        <v>770</v>
      </c>
      <c r="H88" s="2"/>
      <c r="I88" s="2"/>
    </row>
    <row r="89" ht="14.45" customHeight="1">
      <c r="A89" t="s" s="5">
        <v>77</v>
      </c>
      <c r="B89" s="36">
        <v>2</v>
      </c>
      <c r="C89" s="36">
        <v>20</v>
      </c>
      <c r="D89" s="36">
        <v>13</v>
      </c>
      <c r="E89" s="36">
        <f>D89*B89</f>
        <v>26</v>
      </c>
      <c r="F89" s="36">
        <v>38.5</v>
      </c>
      <c r="G89" s="44">
        <f>E89*F89</f>
        <v>1001</v>
      </c>
      <c r="H89" s="2"/>
      <c r="I89" s="2"/>
    </row>
    <row r="90" ht="13.55" customHeight="1">
      <c r="A90" t="s" s="5">
        <v>78</v>
      </c>
      <c r="B90" s="36">
        <v>2</v>
      </c>
      <c r="C90" s="36">
        <v>10</v>
      </c>
      <c r="D90" s="36">
        <v>10</v>
      </c>
      <c r="E90" s="36">
        <f>D90*B90</f>
        <v>20</v>
      </c>
      <c r="F90" s="36">
        <v>38.5</v>
      </c>
      <c r="G90" s="44">
        <f>E90*F90</f>
        <v>770</v>
      </c>
      <c r="H90" s="2"/>
      <c r="I90" s="2"/>
    </row>
    <row r="91" ht="13.55" customHeight="1">
      <c r="A91" t="s" s="5">
        <v>79</v>
      </c>
      <c r="B91" s="36">
        <v>2</v>
      </c>
      <c r="C91" s="36">
        <v>20</v>
      </c>
      <c r="D91" s="36">
        <v>13</v>
      </c>
      <c r="E91" s="36">
        <f>D91*B91</f>
        <v>26</v>
      </c>
      <c r="F91" s="36">
        <v>38.5</v>
      </c>
      <c r="G91" s="45">
        <f>E91*F91</f>
        <v>1001</v>
      </c>
      <c r="H91" s="2"/>
      <c r="I91" s="2"/>
    </row>
    <row r="92" ht="13.55" customHeight="1">
      <c r="A92" s="2"/>
      <c r="B92" s="2"/>
      <c r="C92" s="2"/>
      <c r="D92" s="36">
        <f>SUM(D87:D91)</f>
        <v>44</v>
      </c>
      <c r="E92" s="36">
        <f>SUM(E87:E91)</f>
        <v>152</v>
      </c>
      <c r="F92" s="11"/>
      <c r="G92" s="46">
        <f>SUM(G87:G91)</f>
        <v>4312</v>
      </c>
      <c r="H92" s="24"/>
      <c r="I92" s="2"/>
    </row>
    <row r="93" ht="13.55" customHeight="1">
      <c r="A93" t="s" s="5">
        <v>80</v>
      </c>
      <c r="B93" s="2"/>
      <c r="C93" s="2"/>
      <c r="D93" s="2"/>
      <c r="E93" s="2"/>
      <c r="F93" s="11"/>
      <c r="G93" s="48">
        <f>G82+G92</f>
        <v>42157.5</v>
      </c>
      <c r="H93" s="13">
        <f>D18-G93</f>
        <v>14.072</v>
      </c>
      <c r="I93" s="44"/>
    </row>
    <row r="94" ht="13.55" customHeight="1">
      <c r="A94" s="2"/>
      <c r="B94" s="2"/>
      <c r="C94" s="2"/>
      <c r="D94" s="2"/>
      <c r="E94" s="2"/>
      <c r="F94" s="2"/>
      <c r="G94" s="47"/>
      <c r="H94" s="7"/>
      <c r="I94" s="44"/>
    </row>
    <row r="95" ht="13.55" customHeight="1">
      <c r="A95" s="10"/>
      <c r="B95" s="2"/>
      <c r="C95" s="2"/>
      <c r="D95" s="10"/>
      <c r="E95" s="2"/>
      <c r="F95" s="2"/>
      <c r="G95" s="44"/>
      <c r="H95" s="7"/>
      <c r="I95" s="44"/>
    </row>
    <row r="96" ht="13.55" customHeight="1">
      <c r="A96" t="s" s="49">
        <v>81</v>
      </c>
      <c r="B96" s="24"/>
      <c r="C96" s="11"/>
      <c r="D96" s="50">
        <v>4970.49</v>
      </c>
      <c r="E96" s="24"/>
      <c r="F96" s="2"/>
      <c r="G96" s="44"/>
      <c r="H96" s="7"/>
      <c r="I96" s="44"/>
    </row>
    <row r="97" ht="13.55" customHeight="1">
      <c r="A97" t="s" s="28">
        <v>82</v>
      </c>
      <c r="B97" s="36">
        <v>1</v>
      </c>
      <c r="C97" s="2"/>
      <c r="D97" s="38">
        <v>1172.49</v>
      </c>
      <c r="E97" s="36">
        <f>B97*D97</f>
        <v>1172.49</v>
      </c>
      <c r="F97" s="2"/>
      <c r="G97" s="44"/>
      <c r="H97" s="7"/>
      <c r="I97" s="44"/>
    </row>
    <row r="98" ht="13.55" customHeight="1">
      <c r="A98" t="s" s="5">
        <v>83</v>
      </c>
      <c r="B98" s="36">
        <v>1</v>
      </c>
      <c r="C98" s="2"/>
      <c r="D98" s="36">
        <v>949.5</v>
      </c>
      <c r="E98" s="36">
        <f>B98*D98</f>
        <v>949.5</v>
      </c>
      <c r="F98" s="2"/>
      <c r="G98" s="44"/>
      <c r="H98" s="7"/>
      <c r="I98" s="44"/>
    </row>
    <row r="99" ht="13.55" customHeight="1">
      <c r="A99" t="s" s="5">
        <v>84</v>
      </c>
      <c r="B99" s="36">
        <v>1</v>
      </c>
      <c r="C99" s="2"/>
      <c r="D99" s="36">
        <v>949.5</v>
      </c>
      <c r="E99" s="36">
        <f>B99*D99</f>
        <v>949.5</v>
      </c>
      <c r="F99" s="2"/>
      <c r="G99" s="44"/>
      <c r="H99" s="7"/>
      <c r="I99" s="44"/>
    </row>
    <row r="100" ht="13.55" customHeight="1">
      <c r="A100" t="s" s="5">
        <v>85</v>
      </c>
      <c r="B100" s="36">
        <v>2</v>
      </c>
      <c r="C100" s="2"/>
      <c r="D100" s="51">
        <v>949.5</v>
      </c>
      <c r="E100" s="36">
        <f>B100*D100</f>
        <v>1899</v>
      </c>
      <c r="F100" s="2"/>
      <c r="G100" s="44"/>
      <c r="H100" s="7"/>
      <c r="I100" s="44"/>
    </row>
    <row r="101" ht="13.55" customHeight="1">
      <c r="A101" s="2"/>
      <c r="B101" s="2"/>
      <c r="C101" s="11"/>
      <c r="D101" s="52"/>
      <c r="E101" s="53">
        <f>E97+E98+E99+E100</f>
        <v>4970.49</v>
      </c>
      <c r="F101" s="2"/>
      <c r="G101" s="44"/>
      <c r="H101" s="7"/>
      <c r="I101" s="44"/>
    </row>
    <row r="102" ht="13.55" customHeight="1">
      <c r="A102" s="2"/>
      <c r="B102" s="2"/>
      <c r="C102" s="2"/>
      <c r="D102" s="29"/>
      <c r="E102" s="2"/>
      <c r="F102" s="2"/>
      <c r="G102" s="44"/>
      <c r="H102" s="7"/>
      <c r="I102" s="44"/>
    </row>
    <row r="103" ht="13.55" customHeight="1">
      <c r="A103" s="2"/>
      <c r="B103" s="2"/>
      <c r="C103" s="2"/>
      <c r="D103" s="2"/>
      <c r="E103" s="2"/>
      <c r="F103" s="2"/>
      <c r="G103" s="44"/>
      <c r="H103" s="2"/>
      <c r="I103" s="2"/>
    </row>
    <row r="104" ht="13.55" customHeight="1">
      <c r="A104" s="2"/>
      <c r="B104" s="2"/>
      <c r="C104" s="2"/>
      <c r="D104" s="2"/>
      <c r="E104" s="2"/>
      <c r="F104" s="2"/>
      <c r="G104" s="2"/>
      <c r="H104" s="2"/>
      <c r="I104" s="2"/>
    </row>
    <row r="105" ht="13.55" customHeight="1">
      <c r="A105" s="2"/>
      <c r="B105" s="2"/>
      <c r="C105" s="2"/>
      <c r="D105" s="2"/>
      <c r="E105" s="2"/>
      <c r="F105" s="2"/>
      <c r="G105" s="2"/>
      <c r="H105" s="2"/>
      <c r="I105" s="2"/>
    </row>
    <row r="106" ht="13.55" customHeight="1">
      <c r="A106" s="10"/>
      <c r="B106" s="2"/>
      <c r="C106" s="2"/>
      <c r="D106" s="2"/>
      <c r="E106" t="s" s="3">
        <v>30</v>
      </c>
      <c r="F106" t="s" s="3">
        <v>4</v>
      </c>
      <c r="G106" s="2"/>
      <c r="H106" s="2"/>
      <c r="I106" s="2"/>
    </row>
    <row r="107" ht="13.55" customHeight="1">
      <c r="A107" t="s" s="49">
        <v>86</v>
      </c>
      <c r="B107" s="24"/>
      <c r="C107" s="2"/>
      <c r="D107" s="2"/>
      <c r="E107" s="2"/>
      <c r="F107" s="44"/>
      <c r="G107" s="44"/>
      <c r="H107" s="2"/>
      <c r="I107" s="2"/>
    </row>
    <row r="108" ht="13.55" customHeight="1">
      <c r="A108" t="s" s="28">
        <v>87</v>
      </c>
      <c r="B108" s="36">
        <v>8</v>
      </c>
      <c r="C108" s="36">
        <v>12</v>
      </c>
      <c r="D108" s="36">
        <f>B108*C108</f>
        <v>96</v>
      </c>
      <c r="E108" s="36">
        <v>15.95</v>
      </c>
      <c r="F108" s="44">
        <f>D108*E108</f>
        <v>1531.2</v>
      </c>
      <c r="G108" s="44"/>
      <c r="H108" s="2"/>
      <c r="I108" s="2"/>
    </row>
    <row r="109" ht="13.55" customHeight="1">
      <c r="A109" t="s" s="5">
        <v>52</v>
      </c>
      <c r="B109" s="36">
        <v>1</v>
      </c>
      <c r="C109" s="36">
        <v>4</v>
      </c>
      <c r="D109" s="36">
        <f>B109*C109</f>
        <v>4</v>
      </c>
      <c r="E109" s="36">
        <v>15.95</v>
      </c>
      <c r="F109" s="44">
        <f>D109*E109</f>
        <v>63.8</v>
      </c>
      <c r="G109" s="44"/>
      <c r="H109" s="2"/>
      <c r="I109" s="2"/>
    </row>
    <row r="110" ht="13.55" customHeight="1">
      <c r="A110" t="s" s="5">
        <v>88</v>
      </c>
      <c r="B110" s="36">
        <v>8</v>
      </c>
      <c r="C110" s="36">
        <v>12</v>
      </c>
      <c r="D110" s="36">
        <f>B110*C110</f>
        <v>96</v>
      </c>
      <c r="E110" s="36">
        <v>15.95</v>
      </c>
      <c r="F110" s="45">
        <f>D110*E110</f>
        <v>1531.2</v>
      </c>
      <c r="G110" s="44"/>
      <c r="H110" s="2"/>
      <c r="I110" s="2"/>
    </row>
    <row r="111" ht="13.55" customHeight="1">
      <c r="A111" s="2"/>
      <c r="B111" s="2"/>
      <c r="C111" s="2"/>
      <c r="D111" s="2"/>
      <c r="E111" t="s" s="54">
        <v>4</v>
      </c>
      <c r="F111" s="46">
        <f>F108+F110+F109</f>
        <v>3126.2</v>
      </c>
      <c r="G111" s="55"/>
      <c r="H111" s="2"/>
      <c r="I111" s="2"/>
    </row>
    <row r="112" ht="13.55" customHeight="1">
      <c r="A112" s="2"/>
      <c r="B112" s="2"/>
      <c r="C112" s="2"/>
      <c r="D112" s="2"/>
      <c r="E112" s="11"/>
      <c r="F112" s="56"/>
      <c r="G112" s="55"/>
      <c r="H112" s="2"/>
      <c r="I112" s="2"/>
    </row>
    <row r="113" ht="13.55" customHeight="1">
      <c r="A113" s="10"/>
      <c r="B113" s="2"/>
      <c r="C113" s="2"/>
      <c r="D113" s="2"/>
      <c r="E113" s="2"/>
      <c r="F113" s="47"/>
      <c r="G113" s="44"/>
      <c r="H113" s="2"/>
      <c r="I113" s="2"/>
    </row>
    <row r="114" ht="13.55" customHeight="1">
      <c r="A114" t="s" s="57">
        <v>89</v>
      </c>
      <c r="B114" t="s" s="58">
        <v>90</v>
      </c>
      <c r="C114" t="s" s="3">
        <v>91</v>
      </c>
      <c r="D114" t="s" s="3">
        <v>92</v>
      </c>
      <c r="E114" t="s" s="3">
        <v>30</v>
      </c>
      <c r="F114" t="s" s="3">
        <v>4</v>
      </c>
      <c r="G114" s="2"/>
      <c r="H114" s="2"/>
      <c r="I114" s="2"/>
    </row>
    <row r="115" ht="13.55" customHeight="1">
      <c r="A115" s="29"/>
      <c r="B115" s="2"/>
      <c r="C115" s="2"/>
      <c r="D115" s="2"/>
      <c r="E115" s="2"/>
      <c r="F115" s="44"/>
      <c r="G115" s="2"/>
      <c r="H115" s="2"/>
      <c r="I115" s="2"/>
    </row>
    <row r="116" ht="13.55" customHeight="1">
      <c r="A116" t="s" s="5">
        <v>88</v>
      </c>
      <c r="B116" s="36">
        <v>21</v>
      </c>
      <c r="C116" s="36">
        <v>12</v>
      </c>
      <c r="D116" s="36">
        <f>B116*C116</f>
        <v>252</v>
      </c>
      <c r="E116" s="36">
        <v>13.75</v>
      </c>
      <c r="F116" s="44">
        <f>D116*E116</f>
        <v>3465</v>
      </c>
      <c r="G116" s="2"/>
      <c r="H116" s="2"/>
      <c r="I116" s="2"/>
    </row>
    <row r="117" ht="13.55" customHeight="1">
      <c r="A117" t="s" s="5">
        <v>93</v>
      </c>
      <c r="B117" s="36">
        <v>2</v>
      </c>
      <c r="C117" s="36">
        <v>8</v>
      </c>
      <c r="D117" s="36">
        <f>B117*C117</f>
        <v>16</v>
      </c>
      <c r="E117" s="36">
        <v>13.75</v>
      </c>
      <c r="F117" s="44">
        <f>D117*E117</f>
        <v>220</v>
      </c>
      <c r="G117" s="2"/>
      <c r="H117" s="2"/>
      <c r="I117" s="2"/>
    </row>
    <row r="118" ht="13.55" customHeight="1">
      <c r="A118" t="s" s="5">
        <v>94</v>
      </c>
      <c r="B118" s="36">
        <v>21</v>
      </c>
      <c r="C118" s="36">
        <v>5</v>
      </c>
      <c r="D118" s="36">
        <f>B118*C118</f>
        <v>105</v>
      </c>
      <c r="E118" s="36">
        <v>13.75</v>
      </c>
      <c r="F118" s="44">
        <f>D118*E118</f>
        <v>1443.75</v>
      </c>
      <c r="G118" s="2"/>
      <c r="H118" s="2"/>
      <c r="I118" s="2"/>
    </row>
    <row r="119" ht="13.55" customHeight="1">
      <c r="A119" t="s" s="5">
        <v>87</v>
      </c>
      <c r="B119" s="36">
        <v>21</v>
      </c>
      <c r="C119" s="36">
        <v>10</v>
      </c>
      <c r="D119" s="36">
        <f>B119*C119</f>
        <v>210</v>
      </c>
      <c r="E119" s="36">
        <v>13.75</v>
      </c>
      <c r="F119" s="44">
        <f>D119*E119</f>
        <v>2887.5</v>
      </c>
      <c r="G119" s="2"/>
      <c r="H119" s="2"/>
      <c r="I119" s="2"/>
    </row>
    <row r="120" ht="13.55" customHeight="1">
      <c r="A120" t="s" s="5">
        <v>95</v>
      </c>
      <c r="B120" s="36">
        <v>15</v>
      </c>
      <c r="C120" s="36">
        <v>20</v>
      </c>
      <c r="D120" s="36">
        <f>B120*C120</f>
        <v>300</v>
      </c>
      <c r="E120" s="36">
        <v>13.75</v>
      </c>
      <c r="F120" s="44">
        <f>D120*E120</f>
        <v>4125</v>
      </c>
      <c r="G120" s="44"/>
      <c r="H120" s="2"/>
      <c r="I120" s="2"/>
    </row>
    <row r="121" ht="13.55" customHeight="1">
      <c r="A121" t="s" s="5">
        <v>96</v>
      </c>
      <c r="B121" s="36">
        <v>6</v>
      </c>
      <c r="C121" s="36">
        <v>12</v>
      </c>
      <c r="D121" s="36">
        <f>B121*C121</f>
        <v>72</v>
      </c>
      <c r="E121" s="36">
        <v>13.75</v>
      </c>
      <c r="F121" s="44">
        <f>D121*E121</f>
        <v>990</v>
      </c>
      <c r="G121" s="2"/>
      <c r="H121" s="2"/>
      <c r="I121" s="2"/>
    </row>
    <row r="122" ht="13.55" customHeight="1">
      <c r="A122" t="s" s="5">
        <v>97</v>
      </c>
      <c r="B122" s="36">
        <v>2</v>
      </c>
      <c r="C122" s="36">
        <v>12</v>
      </c>
      <c r="D122" s="36">
        <f>B122*C122</f>
        <v>24</v>
      </c>
      <c r="E122" s="36">
        <v>13.75</v>
      </c>
      <c r="F122" s="44">
        <f>D122*E122</f>
        <v>330</v>
      </c>
      <c r="G122" s="2"/>
      <c r="H122" s="2"/>
      <c r="I122" s="2"/>
    </row>
    <row r="123" ht="13.55" customHeight="1">
      <c r="A123" t="s" s="5">
        <v>98</v>
      </c>
      <c r="B123" s="36">
        <v>21</v>
      </c>
      <c r="C123" s="36">
        <v>10</v>
      </c>
      <c r="D123" s="36">
        <f>B123*C123</f>
        <v>210</v>
      </c>
      <c r="E123" s="36">
        <v>13.75</v>
      </c>
      <c r="F123" s="45">
        <f>D123*E123</f>
        <v>2887.5</v>
      </c>
      <c r="G123" s="2"/>
      <c r="H123" s="44"/>
      <c r="I123" s="2"/>
    </row>
    <row r="124" ht="13.55" customHeight="1">
      <c r="A124" t="s" s="5">
        <v>99</v>
      </c>
      <c r="B124" s="2"/>
      <c r="C124" s="2"/>
      <c r="D124" s="2"/>
      <c r="E124" s="11"/>
      <c r="F124" s="46">
        <f>F116+F117+F118+F119+F120+F121+F122+F123</f>
        <v>16348.75</v>
      </c>
      <c r="G124" s="13"/>
      <c r="H124" s="2"/>
      <c r="I124" s="2"/>
    </row>
    <row r="125" ht="13.55" customHeight="1">
      <c r="A125" s="2"/>
      <c r="B125" s="2"/>
      <c r="C125" s="2"/>
      <c r="D125" s="2"/>
      <c r="E125" s="2"/>
      <c r="F125" s="47">
        <f>F111+F124</f>
        <v>19474.95</v>
      </c>
      <c r="G125" s="44">
        <f>D15-F125</f>
        <v>17.328</v>
      </c>
      <c r="H125" s="44"/>
      <c r="I125" s="44"/>
    </row>
    <row r="126" ht="13.55" customHeight="1">
      <c r="A126" s="2"/>
      <c r="B126" s="2"/>
      <c r="C126" s="2"/>
      <c r="D126" s="2"/>
      <c r="E126" s="2"/>
      <c r="F126" s="2"/>
      <c r="G126" s="2"/>
      <c r="H126" s="2"/>
      <c r="I126" s="2"/>
    </row>
    <row r="127" ht="13.55" customHeight="1">
      <c r="A127" s="2"/>
      <c r="B127" s="2"/>
      <c r="C127" s="2"/>
      <c r="D127" s="2"/>
      <c r="E127" s="2"/>
      <c r="F127" s="2"/>
      <c r="G127" s="2"/>
      <c r="H127" s="2"/>
      <c r="I127" s="2"/>
    </row>
    <row r="128" ht="13.55" customHeight="1">
      <c r="A128" s="2"/>
      <c r="B128" s="2"/>
      <c r="C128" s="2"/>
      <c r="D128" s="2"/>
      <c r="E128" t="s" s="5">
        <v>30</v>
      </c>
      <c r="F128" t="s" s="5">
        <v>100</v>
      </c>
      <c r="G128" s="2"/>
      <c r="H128" s="2"/>
      <c r="I128" s="2"/>
    </row>
    <row r="129" ht="13.55" customHeight="1">
      <c r="A129" s="2"/>
      <c r="B129" s="2"/>
      <c r="C129" s="2"/>
      <c r="D129" s="2"/>
      <c r="E129" s="2"/>
      <c r="F129" s="7"/>
      <c r="G129" s="2"/>
      <c r="H129" s="2"/>
      <c r="I129" s="2"/>
    </row>
    <row r="130" ht="13.55" customHeight="1">
      <c r="A130" s="2"/>
      <c r="B130" s="2"/>
      <c r="C130" s="2"/>
      <c r="D130" s="2"/>
      <c r="E130" s="2"/>
      <c r="F130" s="7"/>
      <c r="G130" s="2"/>
      <c r="H130" s="2"/>
      <c r="I130" s="2"/>
    </row>
    <row r="131" ht="13.55" customHeight="1">
      <c r="A131" t="s" s="5">
        <v>101</v>
      </c>
      <c r="B131" t="s" s="19">
        <v>102</v>
      </c>
      <c r="C131" s="2"/>
      <c r="D131" s="2"/>
      <c r="E131" s="2"/>
      <c r="F131" s="7"/>
      <c r="G131" s="2"/>
      <c r="H131" s="2"/>
      <c r="I131" s="2"/>
    </row>
    <row r="132" ht="13.55" customHeight="1">
      <c r="A132" s="11"/>
      <c r="B132" s="59">
        <v>4883.52</v>
      </c>
      <c r="C132" s="24"/>
      <c r="D132" s="2"/>
      <c r="E132" s="2"/>
      <c r="F132" s="7"/>
      <c r="G132" s="2"/>
      <c r="H132" s="2"/>
      <c r="I132" s="2"/>
    </row>
    <row r="133" ht="13.55" customHeight="1">
      <c r="A133" t="s" s="60">
        <v>86</v>
      </c>
      <c r="B133" s="29"/>
      <c r="C133" s="2"/>
      <c r="D133" s="2"/>
      <c r="E133" s="2"/>
      <c r="F133" s="7"/>
      <c r="G133" s="2"/>
      <c r="H133" s="2"/>
      <c r="I133" s="2"/>
    </row>
    <row r="134" ht="13.55" customHeight="1">
      <c r="A134" s="2"/>
      <c r="B134" s="2"/>
      <c r="C134" t="s" s="3">
        <v>91</v>
      </c>
      <c r="D134" t="s" s="5">
        <v>92</v>
      </c>
      <c r="E134" s="2"/>
      <c r="F134" s="7"/>
      <c r="G134" s="2"/>
      <c r="H134" s="2"/>
      <c r="I134" s="2"/>
    </row>
    <row r="135" ht="13.55" customHeight="1">
      <c r="A135" t="s" s="5">
        <v>103</v>
      </c>
      <c r="B135" s="36">
        <v>4</v>
      </c>
      <c r="C135" s="36">
        <v>17</v>
      </c>
      <c r="D135" s="36">
        <f>B135*C135</f>
        <v>68</v>
      </c>
      <c r="E135" s="36">
        <v>15.95</v>
      </c>
      <c r="F135" s="7">
        <f>D135*E135</f>
        <v>1084.6</v>
      </c>
      <c r="G135" s="2"/>
      <c r="H135" s="2"/>
      <c r="I135" s="2"/>
    </row>
    <row r="136" ht="13.55" customHeight="1">
      <c r="A136" t="s" s="5">
        <v>104</v>
      </c>
      <c r="B136" s="36">
        <v>2</v>
      </c>
      <c r="C136" s="36">
        <v>17</v>
      </c>
      <c r="D136" s="36">
        <f>B136*C136</f>
        <v>34</v>
      </c>
      <c r="E136" s="36">
        <v>15.95</v>
      </c>
      <c r="F136" s="7">
        <f>D136*E136</f>
        <v>542.3</v>
      </c>
      <c r="G136" s="2"/>
      <c r="H136" s="7"/>
      <c r="I136" s="2"/>
    </row>
    <row r="137" ht="13.55" customHeight="1">
      <c r="A137" s="2"/>
      <c r="B137" s="2"/>
      <c r="C137" s="2"/>
      <c r="D137" s="2"/>
      <c r="E137" s="2"/>
      <c r="F137" s="2"/>
      <c r="G137" s="2"/>
      <c r="H137" s="2"/>
      <c r="I137" s="2"/>
    </row>
    <row r="138" ht="13.55" customHeight="1">
      <c r="A138" t="s" s="61">
        <v>89</v>
      </c>
      <c r="B138" s="2"/>
      <c r="C138" s="2"/>
      <c r="D138" s="2"/>
      <c r="E138" s="2"/>
      <c r="F138" s="2"/>
      <c r="G138" s="2"/>
      <c r="H138" s="2"/>
      <c r="I138" s="2"/>
    </row>
    <row r="139" ht="13.55" customHeight="1">
      <c r="A139" t="s" s="5">
        <v>105</v>
      </c>
      <c r="B139" s="36">
        <v>2</v>
      </c>
      <c r="C139" s="36">
        <v>35</v>
      </c>
      <c r="D139" s="36">
        <f>B139*C139</f>
        <v>70</v>
      </c>
      <c r="E139" s="36">
        <v>13.75</v>
      </c>
      <c r="F139" s="7">
        <f>D139*E139</f>
        <v>962.5</v>
      </c>
      <c r="G139" s="2"/>
      <c r="H139" s="2"/>
      <c r="I139" s="2"/>
    </row>
    <row r="140" ht="13.55" customHeight="1">
      <c r="A140" t="s" s="5">
        <v>106</v>
      </c>
      <c r="B140" s="36">
        <v>1</v>
      </c>
      <c r="C140" s="36">
        <v>18</v>
      </c>
      <c r="D140" s="36">
        <f>B140*C140</f>
        <v>18</v>
      </c>
      <c r="E140" s="36">
        <v>13.75</v>
      </c>
      <c r="F140" s="7">
        <f>D140*E140</f>
        <v>247.5</v>
      </c>
      <c r="G140" s="2"/>
      <c r="H140" s="2"/>
      <c r="I140" s="2"/>
    </row>
    <row r="141" ht="13.55" customHeight="1">
      <c r="A141" t="s" s="5">
        <v>107</v>
      </c>
      <c r="B141" s="36">
        <v>1</v>
      </c>
      <c r="C141" s="36">
        <v>15</v>
      </c>
      <c r="D141" s="36">
        <f>B141*C141</f>
        <v>15</v>
      </c>
      <c r="E141" s="36">
        <v>13.75</v>
      </c>
      <c r="F141" s="7">
        <f>D141*E141</f>
        <v>206.25</v>
      </c>
      <c r="G141" s="2"/>
      <c r="H141" s="2"/>
      <c r="I141" s="2"/>
    </row>
    <row r="142" ht="13.55" customHeight="1">
      <c r="A142" t="s" s="5">
        <v>108</v>
      </c>
      <c r="B142" s="36">
        <v>19</v>
      </c>
      <c r="C142" s="36">
        <v>6</v>
      </c>
      <c r="D142" s="36">
        <f>B142*C142</f>
        <v>114</v>
      </c>
      <c r="E142" s="36">
        <v>13.75</v>
      </c>
      <c r="F142" s="7">
        <f>D142*E142</f>
        <v>1567.5</v>
      </c>
      <c r="G142" s="2"/>
      <c r="H142" s="2"/>
      <c r="I142" s="2"/>
    </row>
    <row r="143" ht="13.55" customHeight="1">
      <c r="A143" t="s" s="5">
        <v>109</v>
      </c>
      <c r="B143" s="36">
        <v>1</v>
      </c>
      <c r="C143" s="36">
        <v>14</v>
      </c>
      <c r="D143" s="36">
        <f>B143*C143</f>
        <v>14</v>
      </c>
      <c r="E143" s="36">
        <v>13.75</v>
      </c>
      <c r="F143" s="62">
        <f>D143*E143</f>
        <v>192.5</v>
      </c>
      <c r="G143" s="2"/>
      <c r="H143" s="2"/>
      <c r="I143" s="2"/>
    </row>
    <row r="144" ht="13.55" customHeight="1">
      <c r="A144" t="s" s="5">
        <v>4</v>
      </c>
      <c r="B144" s="2"/>
      <c r="C144" s="2"/>
      <c r="D144" s="2"/>
      <c r="E144" s="11"/>
      <c r="F144" s="63">
        <f>SUM(F135:F143)</f>
        <v>4803.15</v>
      </c>
      <c r="G144" s="13">
        <f>B132-F144</f>
        <v>80.37</v>
      </c>
      <c r="H144" s="2"/>
      <c r="I144" s="2"/>
    </row>
    <row r="145" ht="13.55" customHeight="1">
      <c r="A145" s="2"/>
      <c r="B145" s="2"/>
      <c r="C145" s="2"/>
      <c r="D145" s="2"/>
      <c r="E145" s="2"/>
      <c r="F145" s="29"/>
      <c r="G145" s="2"/>
      <c r="H145" s="2"/>
      <c r="I145" s="2"/>
    </row>
    <row r="146" ht="13.55" customHeight="1">
      <c r="A146" s="10"/>
      <c r="B146" s="2"/>
      <c r="C146" s="2"/>
      <c r="D146" s="2"/>
      <c r="E146" s="2"/>
      <c r="F146" s="2"/>
      <c r="G146" s="2"/>
      <c r="H146" s="2"/>
      <c r="I146" s="2"/>
    </row>
    <row r="147" ht="13.55" customHeight="1">
      <c r="A147" t="s" s="49">
        <v>110</v>
      </c>
      <c r="B147" s="24"/>
      <c r="C147" s="2"/>
      <c r="D147" s="2"/>
      <c r="E147" s="2"/>
      <c r="F147" s="2"/>
      <c r="G147" s="2"/>
      <c r="H147" s="2"/>
      <c r="I147" s="2"/>
    </row>
    <row r="148" ht="13.55" customHeight="1">
      <c r="A148" s="29"/>
      <c r="B148" t="s" s="5">
        <v>27</v>
      </c>
      <c r="C148" s="44">
        <f>H93</f>
        <v>14.072</v>
      </c>
      <c r="D148" s="2"/>
      <c r="E148" s="2"/>
      <c r="F148" s="2"/>
      <c r="G148" s="2"/>
      <c r="H148" s="2"/>
      <c r="I148" s="2"/>
    </row>
    <row r="149" ht="13.55" customHeight="1">
      <c r="A149" s="2"/>
      <c r="B149" t="s" s="5">
        <v>111</v>
      </c>
      <c r="C149" s="44">
        <f>B132-F144</f>
        <v>80.37</v>
      </c>
      <c r="D149" s="2"/>
      <c r="E149" s="2"/>
      <c r="F149" s="2"/>
      <c r="G149" s="2"/>
      <c r="H149" s="2"/>
      <c r="I149" s="2"/>
    </row>
    <row r="150" ht="13.55" customHeight="1">
      <c r="A150" s="2"/>
      <c r="B150" t="s" s="5">
        <v>112</v>
      </c>
      <c r="C150" s="7">
        <f>G125</f>
        <v>17.328</v>
      </c>
      <c r="D150" s="2"/>
      <c r="E150" s="2"/>
      <c r="F150" s="2"/>
      <c r="G150" s="2"/>
      <c r="H150" s="2"/>
      <c r="I150" s="2"/>
    </row>
    <row r="151" ht="13.55" customHeight="1">
      <c r="A151" s="2"/>
      <c r="B151" t="s" s="5">
        <v>4</v>
      </c>
      <c r="C151" s="44">
        <f>SUM(C148:C150)</f>
        <v>111.77</v>
      </c>
      <c r="D151" s="2"/>
      <c r="E151" s="2"/>
      <c r="F151" s="2"/>
      <c r="G151" s="2"/>
      <c r="H151" s="2"/>
      <c r="I151" s="2"/>
    </row>
    <row r="152" ht="13.55" customHeight="1">
      <c r="A152" s="2"/>
      <c r="B152" s="2"/>
      <c r="C152" s="2"/>
      <c r="D152" s="7"/>
      <c r="E152" s="2"/>
      <c r="F152" s="2"/>
      <c r="G152" s="2"/>
      <c r="H152" s="2"/>
      <c r="I152" s="2"/>
    </row>
    <row r="153" ht="13.55" customHeight="1">
      <c r="A153" s="2"/>
      <c r="B153" s="2"/>
      <c r="C153" s="2"/>
      <c r="D153" s="7"/>
      <c r="E153" s="2"/>
      <c r="F153" s="2"/>
      <c r="G153" s="2"/>
      <c r="H153" s="2"/>
      <c r="I153" s="2"/>
    </row>
  </sheetData>
  <mergeCells count="1">
    <mergeCell ref="A2:F2"/>
  </mergeCells>
  <conditionalFormatting sqref="G43:G103 I93:I102 F107:G113 F115:F124 G116:G122 H123 G125:I125 C148:C149 C151">
    <cfRule type="cellIs" dxfId="0" priority="1" operator="lessThan" stopIfTrue="1">
      <formula>0</formula>
    </cfRule>
  </conditionalFormatting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